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Gerencia\Desktop\"/>
    </mc:Choice>
  </mc:AlternateContent>
  <xr:revisionPtr revIDLastSave="0" documentId="13_ncr:1_{2C4F347C-8A29-43DE-A9F2-1304C7EE9BDD}" xr6:coauthVersionLast="47" xr6:coauthVersionMax="47" xr10:uidLastSave="{00000000-0000-0000-0000-000000000000}"/>
  <bookViews>
    <workbookView xWindow="1635" yWindow="795" windowWidth="23430" windowHeight="14445" xr2:uid="{00000000-000D-0000-FFFF-FFFF00000000}"/>
  </bookViews>
  <sheets>
    <sheet name="clearance sale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5" i="29" l="1"/>
  <c r="J375" i="29"/>
  <c r="H375" i="29"/>
  <c r="G375" i="29"/>
  <c r="K374" i="29"/>
  <c r="J374" i="29"/>
  <c r="H374" i="29"/>
  <c r="G374" i="29"/>
  <c r="K373" i="29"/>
  <c r="J373" i="29"/>
  <c r="H373" i="29"/>
  <c r="G373" i="29"/>
  <c r="K372" i="29"/>
  <c r="J372" i="29"/>
  <c r="H372" i="29"/>
  <c r="G372" i="29"/>
  <c r="K371" i="29"/>
  <c r="J371" i="29"/>
  <c r="H371" i="29"/>
  <c r="G371" i="29"/>
  <c r="K370" i="29"/>
  <c r="J370" i="29"/>
  <c r="H370" i="29"/>
  <c r="G370" i="29"/>
  <c r="K369" i="29"/>
  <c r="J369" i="29"/>
  <c r="H369" i="29"/>
  <c r="G369" i="29"/>
  <c r="K368" i="29"/>
  <c r="J368" i="29"/>
  <c r="H368" i="29"/>
  <c r="G368" i="29"/>
  <c r="K367" i="29"/>
  <c r="J367" i="29"/>
  <c r="H367" i="29"/>
  <c r="G367" i="29"/>
  <c r="K366" i="29"/>
  <c r="J366" i="29"/>
  <c r="H366" i="29"/>
  <c r="K365" i="29"/>
  <c r="J365" i="29"/>
  <c r="H365" i="29"/>
  <c r="K364" i="29"/>
  <c r="J364" i="29"/>
  <c r="H364" i="29"/>
  <c r="K363" i="29"/>
  <c r="J363" i="29"/>
  <c r="H363" i="29"/>
  <c r="K362" i="29"/>
  <c r="J362" i="29"/>
  <c r="H362" i="29"/>
  <c r="K361" i="29"/>
  <c r="J361" i="29"/>
  <c r="H361" i="29"/>
  <c r="K360" i="29"/>
  <c r="J360" i="29"/>
  <c r="H360" i="29"/>
  <c r="K359" i="29"/>
  <c r="J359" i="29"/>
  <c r="H359" i="29"/>
  <c r="K358" i="29"/>
  <c r="J358" i="29"/>
  <c r="H358" i="29"/>
  <c r="K357" i="29"/>
  <c r="J357" i="29"/>
  <c r="H357" i="29"/>
  <c r="K356" i="29"/>
  <c r="J356" i="29"/>
  <c r="H356" i="29"/>
  <c r="K355" i="29"/>
  <c r="J355" i="29"/>
  <c r="H355" i="29"/>
  <c r="K354" i="29"/>
  <c r="J354" i="29"/>
  <c r="H354" i="29"/>
  <c r="K353" i="29"/>
  <c r="J353" i="29"/>
  <c r="H353" i="29"/>
  <c r="K352" i="29"/>
  <c r="J352" i="29"/>
  <c r="H352" i="29"/>
  <c r="K351" i="29"/>
  <c r="J351" i="29"/>
  <c r="H351" i="29"/>
  <c r="K350" i="29"/>
  <c r="J350" i="29"/>
  <c r="H350" i="29"/>
  <c r="K349" i="29"/>
  <c r="J349" i="29"/>
  <c r="H349" i="29"/>
  <c r="K348" i="29"/>
  <c r="J348" i="29"/>
  <c r="H348" i="29"/>
  <c r="K347" i="29"/>
  <c r="J347" i="29"/>
  <c r="H347" i="29"/>
  <c r="K346" i="29"/>
  <c r="J346" i="29"/>
  <c r="H346" i="29"/>
  <c r="K345" i="29"/>
  <c r="J345" i="29"/>
  <c r="H345" i="29"/>
  <c r="K344" i="29"/>
  <c r="J344" i="29"/>
  <c r="H344" i="29"/>
  <c r="K343" i="29"/>
  <c r="J343" i="29"/>
  <c r="H343" i="29"/>
  <c r="K342" i="29"/>
  <c r="J342" i="29"/>
  <c r="H342" i="29"/>
  <c r="K341" i="29"/>
  <c r="J341" i="29"/>
  <c r="H341" i="29"/>
  <c r="K340" i="29"/>
  <c r="J340" i="29"/>
  <c r="H340" i="29"/>
  <c r="K339" i="29"/>
  <c r="J339" i="29"/>
  <c r="H339" i="29"/>
  <c r="K338" i="29"/>
  <c r="J338" i="29"/>
  <c r="H338" i="29"/>
  <c r="K337" i="29"/>
  <c r="J337" i="29"/>
  <c r="H337" i="29"/>
  <c r="K336" i="29"/>
  <c r="J336" i="29"/>
  <c r="H336" i="29"/>
  <c r="K335" i="29"/>
  <c r="J335" i="29"/>
  <c r="H335" i="29"/>
  <c r="K334" i="29"/>
  <c r="J334" i="29"/>
  <c r="H334" i="29"/>
  <c r="K333" i="29"/>
  <c r="J333" i="29"/>
  <c r="H333" i="29"/>
  <c r="K332" i="29"/>
  <c r="J332" i="29"/>
  <c r="H332" i="29"/>
  <c r="K331" i="29"/>
  <c r="J331" i="29"/>
  <c r="H331" i="29"/>
  <c r="K330" i="29"/>
  <c r="J330" i="29"/>
  <c r="H330" i="29"/>
  <c r="K329" i="29"/>
  <c r="J329" i="29"/>
  <c r="H329" i="29"/>
  <c r="K328" i="29"/>
  <c r="J328" i="29"/>
  <c r="H328" i="29"/>
  <c r="K327" i="29"/>
  <c r="J327" i="29"/>
  <c r="H327" i="29"/>
  <c r="K326" i="29"/>
  <c r="J326" i="29"/>
  <c r="H326" i="29"/>
  <c r="K325" i="29"/>
  <c r="J325" i="29"/>
  <c r="H325" i="29"/>
  <c r="K324" i="29"/>
  <c r="J324" i="29"/>
  <c r="H324" i="29"/>
  <c r="K323" i="29"/>
  <c r="J323" i="29"/>
  <c r="H323" i="29"/>
  <c r="K322" i="29"/>
  <c r="J322" i="29"/>
  <c r="H322" i="29"/>
  <c r="K321" i="29"/>
  <c r="J321" i="29"/>
  <c r="H321" i="29"/>
  <c r="K320" i="29"/>
  <c r="J320" i="29"/>
  <c r="H320" i="29"/>
  <c r="K319" i="29"/>
  <c r="J319" i="29"/>
  <c r="H319" i="29"/>
  <c r="K318" i="29"/>
  <c r="J318" i="29"/>
  <c r="H318" i="29"/>
  <c r="K317" i="29"/>
  <c r="J317" i="29"/>
  <c r="H317" i="29"/>
  <c r="K316" i="29"/>
  <c r="J316" i="29"/>
  <c r="H316" i="29"/>
  <c r="K315" i="29"/>
  <c r="J315" i="29"/>
  <c r="H315" i="29"/>
  <c r="K314" i="29"/>
  <c r="J314" i="29"/>
  <c r="H314" i="29"/>
  <c r="K313" i="29"/>
  <c r="J313" i="29"/>
  <c r="H313" i="29"/>
  <c r="K312" i="29"/>
  <c r="J312" i="29"/>
  <c r="H312" i="29"/>
  <c r="K311" i="29"/>
  <c r="J311" i="29"/>
  <c r="H311" i="29"/>
  <c r="K310" i="29"/>
  <c r="J310" i="29"/>
  <c r="H310" i="29"/>
  <c r="K309" i="29"/>
  <c r="J309" i="29"/>
  <c r="H309" i="29"/>
  <c r="K308" i="29"/>
  <c r="J308" i="29"/>
  <c r="H308" i="29"/>
  <c r="K307" i="29"/>
  <c r="J307" i="29"/>
  <c r="H307" i="29"/>
  <c r="K306" i="29"/>
  <c r="J306" i="29"/>
  <c r="H306" i="29"/>
  <c r="K305" i="29"/>
  <c r="J305" i="29"/>
  <c r="H305" i="29"/>
  <c r="K304" i="29"/>
  <c r="J304" i="29"/>
  <c r="H304" i="29"/>
  <c r="K303" i="29"/>
  <c r="J303" i="29"/>
  <c r="H303" i="29"/>
  <c r="K302" i="29"/>
  <c r="J302" i="29"/>
  <c r="H302" i="29"/>
  <c r="K301" i="29"/>
  <c r="J301" i="29"/>
  <c r="H301" i="29"/>
  <c r="K300" i="29"/>
  <c r="J300" i="29"/>
  <c r="H300" i="29"/>
  <c r="K299" i="29"/>
  <c r="J299" i="29"/>
  <c r="H299" i="29"/>
  <c r="K298" i="29"/>
  <c r="J298" i="29"/>
  <c r="H298" i="29"/>
  <c r="K297" i="29"/>
  <c r="J297" i="29"/>
  <c r="H297" i="29"/>
  <c r="K296" i="29"/>
  <c r="J296" i="29"/>
  <c r="H296" i="29"/>
  <c r="K295" i="29"/>
  <c r="J295" i="29"/>
  <c r="H295" i="29"/>
  <c r="K294" i="29"/>
  <c r="J294" i="29"/>
  <c r="H294" i="29"/>
  <c r="K293" i="29"/>
  <c r="J293" i="29"/>
  <c r="H293" i="29"/>
  <c r="J292" i="29"/>
  <c r="K292" i="29" s="1"/>
  <c r="H292" i="29"/>
  <c r="J291" i="29"/>
  <c r="K291" i="29" s="1"/>
  <c r="H291" i="29"/>
  <c r="J290" i="29"/>
  <c r="K290" i="29" s="1"/>
  <c r="H290" i="29"/>
  <c r="K289" i="29"/>
  <c r="J289" i="29"/>
  <c r="H289" i="29"/>
  <c r="K288" i="29"/>
  <c r="J288" i="29"/>
  <c r="H288" i="29"/>
  <c r="K287" i="29"/>
  <c r="J287" i="29"/>
  <c r="H287" i="29"/>
  <c r="K286" i="29"/>
  <c r="J286" i="29"/>
  <c r="H286" i="29"/>
  <c r="K285" i="29"/>
  <c r="J285" i="29"/>
  <c r="H285" i="29"/>
  <c r="K284" i="29"/>
  <c r="J284" i="29"/>
  <c r="H284" i="29"/>
  <c r="K283" i="29"/>
  <c r="J283" i="29"/>
  <c r="H283" i="29"/>
  <c r="K282" i="29"/>
  <c r="J282" i="29"/>
  <c r="H282" i="29"/>
  <c r="K281" i="29"/>
  <c r="J281" i="29"/>
  <c r="H281" i="29"/>
  <c r="K280" i="29"/>
  <c r="J280" i="29"/>
  <c r="H280" i="29"/>
  <c r="K279" i="29"/>
  <c r="J279" i="29"/>
  <c r="H279" i="29"/>
  <c r="K278" i="29"/>
  <c r="J278" i="29"/>
  <c r="H278" i="29"/>
  <c r="K277" i="29"/>
  <c r="J277" i="29"/>
  <c r="H277" i="29"/>
  <c r="K276" i="29"/>
  <c r="J276" i="29"/>
  <c r="H276" i="29"/>
  <c r="K275" i="29"/>
  <c r="J275" i="29"/>
  <c r="H275" i="29"/>
  <c r="K274" i="29"/>
  <c r="J274" i="29"/>
  <c r="H274" i="29"/>
  <c r="K273" i="29"/>
  <c r="J273" i="29"/>
  <c r="H273" i="29"/>
  <c r="K272" i="29"/>
  <c r="J272" i="29"/>
  <c r="H272" i="29"/>
  <c r="K271" i="29"/>
  <c r="J271" i="29"/>
  <c r="H271" i="29"/>
  <c r="K270" i="29"/>
  <c r="J270" i="29"/>
  <c r="H270" i="29"/>
  <c r="K269" i="29"/>
  <c r="J269" i="29"/>
  <c r="H269" i="29"/>
  <c r="K268" i="29"/>
  <c r="J268" i="29"/>
  <c r="H268" i="29"/>
  <c r="K267" i="29"/>
  <c r="J267" i="29"/>
  <c r="H267" i="29"/>
  <c r="K266" i="29"/>
  <c r="J266" i="29"/>
  <c r="H266" i="29"/>
  <c r="K265" i="29"/>
  <c r="J265" i="29"/>
  <c r="H265" i="29"/>
  <c r="K264" i="29"/>
  <c r="J264" i="29"/>
  <c r="H264" i="29"/>
  <c r="K263" i="29"/>
  <c r="J263" i="29"/>
  <c r="H263" i="29"/>
  <c r="K262" i="29"/>
  <c r="J262" i="29"/>
  <c r="H262" i="29"/>
  <c r="K261" i="29"/>
  <c r="J261" i="29"/>
  <c r="H261" i="29"/>
  <c r="K260" i="29"/>
  <c r="J260" i="29"/>
  <c r="H260" i="29"/>
  <c r="K259" i="29"/>
  <c r="J259" i="29"/>
  <c r="H259" i="29"/>
  <c r="K258" i="29"/>
  <c r="J258" i="29"/>
  <c r="H258" i="29"/>
  <c r="K257" i="29"/>
  <c r="J257" i="29"/>
  <c r="H257" i="29"/>
  <c r="K256" i="29"/>
  <c r="J256" i="29"/>
  <c r="H256" i="29"/>
  <c r="K255" i="29"/>
  <c r="J255" i="29"/>
  <c r="H255" i="29"/>
  <c r="K254" i="29"/>
  <c r="J254" i="29"/>
  <c r="H254" i="29"/>
  <c r="K253" i="29"/>
  <c r="J253" i="29"/>
  <c r="H253" i="29"/>
  <c r="K252" i="29"/>
  <c r="J252" i="29"/>
  <c r="H252" i="29"/>
  <c r="K251" i="29"/>
  <c r="J251" i="29"/>
  <c r="H251" i="29"/>
  <c r="K250" i="29"/>
  <c r="J250" i="29"/>
  <c r="H250" i="29"/>
  <c r="K249" i="29"/>
  <c r="J249" i="29"/>
  <c r="H249" i="29"/>
  <c r="K248" i="29"/>
  <c r="J248" i="29"/>
  <c r="H248" i="29"/>
  <c r="K247" i="29"/>
  <c r="J247" i="29"/>
  <c r="H247" i="29"/>
  <c r="K246" i="29"/>
  <c r="J246" i="29"/>
  <c r="H246" i="29"/>
  <c r="K245" i="29"/>
  <c r="J245" i="29"/>
  <c r="H245" i="29"/>
  <c r="K244" i="29"/>
  <c r="J244" i="29"/>
  <c r="H244" i="29"/>
  <c r="G244" i="29"/>
  <c r="K243" i="29"/>
  <c r="J243" i="29"/>
  <c r="H243" i="29"/>
  <c r="G243" i="29"/>
  <c r="K242" i="29"/>
  <c r="J242" i="29"/>
  <c r="H242" i="29"/>
  <c r="G242" i="29"/>
  <c r="K241" i="29"/>
  <c r="J241" i="29"/>
  <c r="H241" i="29"/>
  <c r="G241" i="29"/>
  <c r="K240" i="29"/>
  <c r="J240" i="29"/>
  <c r="H240" i="29"/>
  <c r="G240" i="29"/>
  <c r="K239" i="29"/>
  <c r="J239" i="29"/>
  <c r="H239" i="29"/>
  <c r="G239" i="29"/>
  <c r="K238" i="29"/>
  <c r="J238" i="29"/>
  <c r="H238" i="29"/>
  <c r="G238" i="29"/>
  <c r="K237" i="29"/>
  <c r="J237" i="29"/>
  <c r="H237" i="29"/>
  <c r="G237" i="29"/>
  <c r="K236" i="29"/>
  <c r="J236" i="29"/>
  <c r="H236" i="29"/>
  <c r="G236" i="29"/>
  <c r="K235" i="29"/>
  <c r="J235" i="29"/>
  <c r="H235" i="29"/>
  <c r="G235" i="29"/>
  <c r="K234" i="29"/>
  <c r="J234" i="29"/>
  <c r="H234" i="29"/>
  <c r="G234" i="29"/>
  <c r="K233" i="29"/>
  <c r="J233" i="29"/>
  <c r="H233" i="29"/>
  <c r="G233" i="29"/>
  <c r="K232" i="29"/>
  <c r="J232" i="29"/>
  <c r="H232" i="29"/>
  <c r="G232" i="29"/>
  <c r="K231" i="29"/>
  <c r="J231" i="29"/>
  <c r="H231" i="29"/>
  <c r="G231" i="29"/>
  <c r="K230" i="29"/>
  <c r="J230" i="29"/>
  <c r="H230" i="29"/>
  <c r="G230" i="29"/>
  <c r="K229" i="29"/>
  <c r="J229" i="29"/>
  <c r="H229" i="29"/>
  <c r="G229" i="29"/>
  <c r="J228" i="29"/>
  <c r="K228" i="29" s="1"/>
  <c r="H228" i="29"/>
  <c r="K227" i="29"/>
  <c r="J227" i="29"/>
  <c r="H227" i="29"/>
  <c r="J226" i="29"/>
  <c r="K226" i="29" s="1"/>
  <c r="H226" i="29"/>
  <c r="K225" i="29"/>
  <c r="J225" i="29"/>
  <c r="H225" i="29"/>
  <c r="K224" i="29"/>
  <c r="J224" i="29"/>
  <c r="H224" i="29"/>
  <c r="K223" i="29"/>
  <c r="J223" i="29"/>
  <c r="H223" i="29"/>
  <c r="K222" i="29"/>
  <c r="J222" i="29"/>
  <c r="H222" i="29"/>
  <c r="K221" i="29"/>
  <c r="J221" i="29"/>
  <c r="H221" i="29"/>
  <c r="J220" i="29"/>
  <c r="K220" i="29" s="1"/>
  <c r="H220" i="29"/>
  <c r="J219" i="29"/>
  <c r="K219" i="29" s="1"/>
  <c r="H219" i="29"/>
  <c r="J218" i="29"/>
  <c r="K218" i="29" s="1"/>
  <c r="H218" i="29"/>
  <c r="K217" i="29"/>
  <c r="J217" i="29"/>
  <c r="H217" i="29"/>
  <c r="J216" i="29"/>
  <c r="K216" i="29" s="1"/>
  <c r="H216" i="29"/>
  <c r="J215" i="29"/>
  <c r="K215" i="29" s="1"/>
  <c r="H215" i="29"/>
  <c r="K214" i="29"/>
  <c r="J214" i="29"/>
  <c r="H214" i="29"/>
  <c r="K213" i="29"/>
  <c r="J213" i="29"/>
  <c r="H213" i="29"/>
  <c r="K212" i="29"/>
  <c r="J212" i="29"/>
  <c r="H212" i="29"/>
  <c r="K211" i="29"/>
  <c r="J211" i="29"/>
  <c r="H211" i="29"/>
  <c r="J210" i="29"/>
  <c r="K210" i="29" s="1"/>
  <c r="H210" i="29"/>
  <c r="J209" i="29"/>
  <c r="K209" i="29" s="1"/>
  <c r="H209" i="29"/>
  <c r="J208" i="29"/>
  <c r="K208" i="29" s="1"/>
  <c r="H208" i="29"/>
  <c r="K207" i="29"/>
  <c r="J207" i="29"/>
  <c r="H207" i="29"/>
  <c r="K206" i="29"/>
  <c r="J206" i="29"/>
  <c r="H206" i="29"/>
  <c r="K205" i="29"/>
  <c r="J205" i="29"/>
  <c r="H205" i="29"/>
  <c r="K204" i="29"/>
  <c r="J204" i="29"/>
  <c r="H204" i="29"/>
  <c r="J203" i="29"/>
  <c r="K203" i="29" s="1"/>
  <c r="H203" i="29"/>
  <c r="K202" i="29"/>
  <c r="J202" i="29"/>
  <c r="H202" i="29"/>
  <c r="K201" i="29"/>
  <c r="J201" i="29"/>
  <c r="H201" i="29"/>
  <c r="K200" i="29"/>
  <c r="J200" i="29"/>
  <c r="H200" i="29"/>
  <c r="K199" i="29"/>
  <c r="J199" i="29"/>
  <c r="H199" i="29"/>
  <c r="K198" i="29"/>
  <c r="J198" i="29"/>
  <c r="H198" i="29"/>
  <c r="K197" i="29"/>
  <c r="J197" i="29"/>
  <c r="H197" i="29"/>
  <c r="K196" i="29"/>
  <c r="J196" i="29"/>
  <c r="H196" i="29"/>
  <c r="K195" i="29"/>
  <c r="J195" i="29"/>
  <c r="H195" i="29"/>
  <c r="K194" i="29"/>
  <c r="J194" i="29"/>
  <c r="H194" i="29"/>
  <c r="K193" i="29"/>
  <c r="J193" i="29"/>
  <c r="H193" i="29"/>
  <c r="K192" i="29"/>
  <c r="J192" i="29"/>
  <c r="H192" i="29"/>
  <c r="J191" i="29"/>
  <c r="K191" i="29" s="1"/>
  <c r="H191" i="29"/>
  <c r="J190" i="29"/>
  <c r="K190" i="29" s="1"/>
  <c r="H190" i="29"/>
  <c r="K189" i="29"/>
  <c r="J189" i="29"/>
  <c r="H189" i="29"/>
  <c r="K188" i="29"/>
  <c r="J188" i="29"/>
  <c r="H188" i="29"/>
  <c r="J187" i="29"/>
  <c r="K187" i="29" s="1"/>
  <c r="H187" i="29"/>
  <c r="J186" i="29"/>
  <c r="K186" i="29" s="1"/>
  <c r="H186" i="29"/>
  <c r="J185" i="29"/>
  <c r="K185" i="29" s="1"/>
  <c r="H185" i="29"/>
  <c r="J184" i="29"/>
  <c r="K184" i="29" s="1"/>
  <c r="H184" i="29"/>
  <c r="K183" i="29"/>
  <c r="J183" i="29"/>
  <c r="H183" i="29"/>
  <c r="J182" i="29"/>
  <c r="K182" i="29" s="1"/>
  <c r="H182" i="29"/>
  <c r="J181" i="29"/>
  <c r="K181" i="29" s="1"/>
  <c r="H181" i="29"/>
  <c r="J180" i="29"/>
  <c r="K180" i="29" s="1"/>
  <c r="H180" i="29"/>
  <c r="K179" i="29"/>
  <c r="J179" i="29"/>
  <c r="H179" i="29"/>
  <c r="K178" i="29"/>
  <c r="J178" i="29"/>
  <c r="H178" i="29"/>
  <c r="K177" i="29"/>
  <c r="J177" i="29"/>
  <c r="H177" i="29"/>
  <c r="K176" i="29"/>
  <c r="J176" i="29"/>
  <c r="H176" i="29"/>
  <c r="K175" i="29"/>
  <c r="J175" i="29"/>
  <c r="H175" i="29"/>
  <c r="K174" i="29"/>
  <c r="J174" i="29"/>
  <c r="H174" i="29"/>
  <c r="K173" i="29"/>
  <c r="J173" i="29"/>
  <c r="H173" i="29"/>
  <c r="K172" i="29"/>
  <c r="J172" i="29"/>
  <c r="H172" i="29"/>
  <c r="K171" i="29"/>
  <c r="J171" i="29"/>
  <c r="H171" i="29"/>
  <c r="K170" i="29"/>
  <c r="J170" i="29"/>
  <c r="H170" i="29"/>
  <c r="K169" i="29"/>
  <c r="J169" i="29"/>
  <c r="H169" i="29"/>
  <c r="K168" i="29"/>
  <c r="J168" i="29"/>
  <c r="H168" i="29"/>
  <c r="K167" i="29"/>
  <c r="J167" i="29"/>
  <c r="H167" i="29"/>
  <c r="K166" i="29"/>
  <c r="J166" i="29"/>
  <c r="H166" i="29"/>
  <c r="J165" i="29"/>
  <c r="K165" i="29" s="1"/>
  <c r="H165" i="29"/>
  <c r="K164" i="29"/>
  <c r="J164" i="29"/>
  <c r="H164" i="29"/>
  <c r="K163" i="29"/>
  <c r="J163" i="29"/>
  <c r="H163" i="29"/>
  <c r="K162" i="29"/>
  <c r="J162" i="29"/>
  <c r="H162" i="29"/>
  <c r="K161" i="29"/>
  <c r="J161" i="29"/>
  <c r="H161" i="29"/>
  <c r="J160" i="29"/>
  <c r="K160" i="29" s="1"/>
  <c r="H160" i="29"/>
  <c r="J159" i="29"/>
  <c r="K159" i="29" s="1"/>
  <c r="H159" i="29"/>
  <c r="K158" i="29"/>
  <c r="J158" i="29"/>
  <c r="H158" i="29"/>
  <c r="K157" i="29"/>
  <c r="J157" i="29"/>
  <c r="H157" i="29"/>
  <c r="K156" i="29"/>
  <c r="J156" i="29"/>
  <c r="H156" i="29"/>
  <c r="K155" i="29"/>
  <c r="J155" i="29"/>
  <c r="H155" i="29"/>
  <c r="K154" i="29"/>
  <c r="J154" i="29"/>
  <c r="H154" i="29"/>
  <c r="K153" i="29"/>
  <c r="J153" i="29"/>
  <c r="H153" i="29"/>
  <c r="K152" i="29"/>
  <c r="J152" i="29"/>
  <c r="H152" i="29"/>
  <c r="K151" i="29"/>
  <c r="J151" i="29"/>
  <c r="H151" i="29"/>
  <c r="K150" i="29"/>
  <c r="J150" i="29"/>
  <c r="H150" i="29"/>
  <c r="K149" i="29"/>
  <c r="J149" i="29"/>
  <c r="H149" i="29"/>
  <c r="K148" i="29"/>
  <c r="J148" i="29"/>
  <c r="H148" i="29"/>
  <c r="K147" i="29"/>
  <c r="J147" i="29"/>
  <c r="H147" i="29"/>
  <c r="K146" i="29"/>
  <c r="J146" i="29"/>
  <c r="H146" i="29"/>
  <c r="K145" i="29"/>
  <c r="J145" i="29"/>
  <c r="H145" i="29"/>
  <c r="K144" i="29"/>
  <c r="J144" i="29"/>
  <c r="H144" i="29"/>
  <c r="K143" i="29"/>
  <c r="J143" i="29"/>
  <c r="H143" i="29"/>
  <c r="K142" i="29"/>
  <c r="J142" i="29"/>
  <c r="H142" i="29"/>
  <c r="K141" i="29"/>
  <c r="J141" i="29"/>
  <c r="H141" i="29"/>
  <c r="K140" i="29"/>
  <c r="J140" i="29"/>
  <c r="H140" i="29"/>
  <c r="J139" i="29"/>
  <c r="K139" i="29" s="1"/>
  <c r="H139" i="29"/>
  <c r="K138" i="29"/>
  <c r="J138" i="29"/>
  <c r="H138" i="29"/>
  <c r="K137" i="29"/>
  <c r="J137" i="29"/>
  <c r="H137" i="29"/>
  <c r="J136" i="29"/>
  <c r="K136" i="29" s="1"/>
  <c r="H136" i="29"/>
  <c r="K135" i="29"/>
  <c r="J135" i="29"/>
  <c r="H135" i="29"/>
  <c r="K134" i="29"/>
  <c r="J134" i="29"/>
  <c r="H134" i="29"/>
  <c r="K133" i="29"/>
  <c r="J133" i="29"/>
  <c r="H133" i="29"/>
  <c r="K132" i="29"/>
  <c r="J132" i="29"/>
  <c r="H132" i="29"/>
  <c r="K131" i="29"/>
  <c r="J131" i="29"/>
  <c r="H131" i="29"/>
  <c r="K130" i="29"/>
  <c r="J130" i="29"/>
  <c r="H130" i="29"/>
  <c r="K129" i="29"/>
  <c r="J129" i="29"/>
  <c r="H129" i="29"/>
  <c r="K128" i="29"/>
  <c r="J128" i="29"/>
  <c r="H128" i="29"/>
  <c r="K127" i="29"/>
  <c r="J127" i="29"/>
  <c r="H127" i="29"/>
  <c r="K126" i="29"/>
  <c r="J126" i="29"/>
  <c r="H126" i="29"/>
  <c r="K125" i="29"/>
  <c r="J125" i="29"/>
  <c r="H125" i="29"/>
  <c r="K124" i="29"/>
  <c r="J124" i="29"/>
  <c r="H124" i="29"/>
  <c r="K123" i="29"/>
  <c r="J123" i="29"/>
  <c r="H123" i="29"/>
  <c r="K122" i="29"/>
  <c r="J122" i="29"/>
  <c r="H122" i="29"/>
  <c r="K121" i="29"/>
  <c r="J121" i="29"/>
  <c r="H121" i="29"/>
  <c r="K120" i="29"/>
  <c r="J120" i="29"/>
  <c r="H120" i="29"/>
  <c r="K119" i="29"/>
  <c r="J119" i="29"/>
  <c r="H119" i="29"/>
  <c r="K118" i="29"/>
  <c r="J118" i="29"/>
  <c r="H118" i="29"/>
  <c r="K117" i="29"/>
  <c r="J117" i="29"/>
  <c r="H117" i="29"/>
  <c r="K116" i="29"/>
  <c r="J116" i="29"/>
  <c r="H116" i="29"/>
  <c r="K115" i="29"/>
  <c r="J115" i="29"/>
  <c r="H115" i="29"/>
  <c r="K114" i="29"/>
  <c r="J114" i="29"/>
  <c r="H114" i="29"/>
  <c r="K113" i="29"/>
  <c r="J113" i="29"/>
  <c r="H113" i="29"/>
  <c r="K112" i="29"/>
  <c r="J112" i="29"/>
  <c r="H112" i="29"/>
  <c r="K111" i="29"/>
  <c r="J111" i="29"/>
  <c r="H111" i="29"/>
  <c r="K110" i="29"/>
  <c r="J110" i="29"/>
  <c r="H110" i="29"/>
  <c r="G110" i="29"/>
  <c r="K109" i="29"/>
  <c r="J109" i="29"/>
  <c r="H109" i="29"/>
  <c r="K108" i="29"/>
  <c r="J108" i="29"/>
  <c r="H108" i="29"/>
  <c r="K107" i="29"/>
  <c r="J107" i="29"/>
  <c r="H107" i="29"/>
  <c r="K106" i="29"/>
  <c r="J106" i="29"/>
  <c r="H106" i="29"/>
  <c r="G106" i="29"/>
  <c r="K105" i="29"/>
  <c r="J105" i="29"/>
  <c r="H105" i="29"/>
  <c r="K104" i="29"/>
  <c r="J104" i="29"/>
  <c r="H104" i="29"/>
  <c r="G104" i="29"/>
  <c r="K103" i="29"/>
  <c r="J103" i="29"/>
  <c r="H103" i="29"/>
  <c r="G103" i="29"/>
  <c r="K102" i="29"/>
  <c r="J102" i="29"/>
  <c r="H102" i="29"/>
  <c r="K101" i="29"/>
  <c r="J101" i="29"/>
  <c r="H101" i="29"/>
  <c r="K100" i="29"/>
  <c r="J100" i="29"/>
  <c r="H100" i="29"/>
  <c r="K99" i="29"/>
  <c r="J99" i="29"/>
  <c r="H99" i="29"/>
  <c r="K98" i="29"/>
  <c r="J98" i="29"/>
  <c r="H98" i="29"/>
  <c r="G98" i="29"/>
  <c r="K97" i="29"/>
  <c r="J97" i="29"/>
  <c r="H97" i="29"/>
  <c r="K96" i="29"/>
  <c r="J96" i="29"/>
  <c r="H96" i="29"/>
  <c r="K95" i="29"/>
  <c r="J95" i="29"/>
  <c r="H95" i="29"/>
  <c r="K94" i="29"/>
  <c r="J94" i="29"/>
  <c r="H94" i="29"/>
  <c r="K93" i="29"/>
  <c r="J93" i="29"/>
  <c r="H93" i="29"/>
  <c r="K92" i="29"/>
  <c r="J92" i="29"/>
  <c r="H92" i="29"/>
  <c r="K91" i="29"/>
  <c r="J91" i="29"/>
  <c r="H91" i="29"/>
  <c r="K90" i="29"/>
  <c r="J90" i="29"/>
  <c r="H90" i="29"/>
  <c r="K89" i="29"/>
  <c r="J89" i="29"/>
  <c r="H89" i="29"/>
  <c r="K88" i="29"/>
  <c r="J88" i="29"/>
  <c r="H88" i="29"/>
  <c r="K87" i="29"/>
  <c r="J87" i="29"/>
  <c r="H87" i="29"/>
  <c r="K86" i="29"/>
  <c r="J86" i="29"/>
  <c r="H86" i="29"/>
  <c r="K85" i="29"/>
  <c r="J85" i="29"/>
  <c r="H85" i="29"/>
  <c r="K84" i="29"/>
  <c r="J84" i="29"/>
  <c r="H84" i="29"/>
  <c r="K83" i="29"/>
  <c r="J83" i="29"/>
  <c r="H83" i="29"/>
  <c r="K82" i="29"/>
  <c r="J82" i="29"/>
  <c r="H82" i="29"/>
  <c r="K81" i="29"/>
  <c r="J81" i="29"/>
  <c r="H81" i="29"/>
  <c r="K80" i="29"/>
  <c r="J80" i="29"/>
  <c r="H80" i="29"/>
  <c r="K79" i="29"/>
  <c r="J79" i="29"/>
  <c r="H79" i="29"/>
  <c r="K78" i="29"/>
  <c r="J78" i="29"/>
  <c r="H78" i="29"/>
  <c r="K77" i="29"/>
  <c r="J77" i="29"/>
  <c r="H77" i="29"/>
  <c r="K76" i="29"/>
  <c r="J76" i="29"/>
  <c r="H76" i="29"/>
  <c r="K75" i="29"/>
  <c r="J75" i="29"/>
  <c r="H75" i="29"/>
  <c r="K74" i="29"/>
  <c r="J74" i="29"/>
  <c r="H74" i="29"/>
  <c r="K73" i="29"/>
  <c r="J73" i="29"/>
  <c r="H73" i="29"/>
  <c r="K72" i="29"/>
  <c r="J72" i="29"/>
  <c r="H72" i="29"/>
  <c r="J71" i="29"/>
  <c r="K71" i="29" s="1"/>
  <c r="H71" i="29"/>
  <c r="J70" i="29"/>
  <c r="K70" i="29" s="1"/>
  <c r="H70" i="29"/>
  <c r="K69" i="29"/>
  <c r="J69" i="29"/>
  <c r="H69" i="29"/>
  <c r="K68" i="29"/>
  <c r="J68" i="29"/>
  <c r="H68" i="29"/>
  <c r="K67" i="29"/>
  <c r="J67" i="29"/>
  <c r="H67" i="29"/>
  <c r="K66" i="29"/>
  <c r="J66" i="29"/>
  <c r="H66" i="29"/>
  <c r="J65" i="29"/>
  <c r="K65" i="29" s="1"/>
  <c r="H65" i="29"/>
  <c r="J64" i="29"/>
  <c r="K64" i="29" s="1"/>
  <c r="H64" i="29"/>
  <c r="K63" i="29"/>
  <c r="J63" i="29"/>
  <c r="H63" i="29"/>
  <c r="K62" i="29"/>
  <c r="J62" i="29"/>
  <c r="H62" i="29"/>
  <c r="J61" i="29"/>
  <c r="K61" i="29" s="1"/>
  <c r="H61" i="29"/>
  <c r="J60" i="29"/>
  <c r="K60" i="29" s="1"/>
  <c r="H60" i="29"/>
  <c r="K59" i="29"/>
  <c r="J59" i="29"/>
  <c r="H59" i="29"/>
  <c r="K58" i="29"/>
  <c r="J58" i="29"/>
  <c r="H58" i="29"/>
  <c r="K57" i="29"/>
  <c r="J57" i="29"/>
  <c r="H57" i="29"/>
  <c r="K56" i="29"/>
  <c r="J56" i="29"/>
  <c r="H56" i="29"/>
  <c r="K55" i="29"/>
  <c r="J55" i="29"/>
  <c r="H55" i="29"/>
  <c r="K54" i="29"/>
  <c r="J54" i="29"/>
  <c r="H54" i="29"/>
  <c r="K53" i="29"/>
  <c r="J53" i="29"/>
  <c r="H53" i="29"/>
  <c r="K52" i="29"/>
  <c r="J52" i="29"/>
  <c r="H52" i="29"/>
  <c r="K51" i="29"/>
  <c r="J51" i="29"/>
  <c r="H51" i="29"/>
  <c r="K50" i="29"/>
  <c r="J50" i="29"/>
  <c r="H50" i="29"/>
  <c r="K49" i="29"/>
  <c r="J49" i="29"/>
  <c r="H49" i="29"/>
  <c r="K48" i="29"/>
  <c r="J48" i="29"/>
  <c r="H48" i="29"/>
  <c r="K47" i="29"/>
  <c r="J47" i="29"/>
  <c r="H47" i="29"/>
  <c r="K46" i="29"/>
  <c r="J46" i="29"/>
  <c r="H46" i="29"/>
  <c r="K45" i="29"/>
  <c r="J45" i="29"/>
  <c r="H45" i="29"/>
  <c r="K44" i="29"/>
  <c r="J44" i="29"/>
  <c r="H44" i="29"/>
  <c r="K43" i="29"/>
  <c r="J43" i="29"/>
  <c r="H43" i="29"/>
  <c r="K42" i="29"/>
  <c r="J42" i="29"/>
  <c r="H42" i="29"/>
  <c r="K41" i="29"/>
  <c r="J41" i="29"/>
  <c r="H41" i="29"/>
  <c r="J40" i="29"/>
  <c r="K40" i="29" s="1"/>
  <c r="H40" i="29"/>
  <c r="J39" i="29"/>
  <c r="K39" i="29" s="1"/>
  <c r="H39" i="29"/>
  <c r="J38" i="29"/>
  <c r="K38" i="29" s="1"/>
  <c r="H38" i="29"/>
  <c r="J37" i="29"/>
  <c r="K37" i="29" s="1"/>
  <c r="H37" i="29"/>
  <c r="J36" i="29"/>
  <c r="K36" i="29" s="1"/>
  <c r="H36" i="29"/>
  <c r="J35" i="29"/>
  <c r="K35" i="29" s="1"/>
  <c r="H35" i="29"/>
  <c r="K34" i="29"/>
  <c r="J34" i="29"/>
  <c r="H34" i="29"/>
  <c r="K33" i="29"/>
  <c r="J33" i="29"/>
  <c r="H33" i="29"/>
  <c r="K32" i="29"/>
  <c r="J32" i="29"/>
  <c r="H32" i="29"/>
  <c r="K31" i="29"/>
  <c r="J31" i="29"/>
  <c r="H31" i="29"/>
  <c r="K30" i="29"/>
  <c r="J30" i="29"/>
  <c r="H30" i="29"/>
  <c r="K29" i="29"/>
  <c r="J29" i="29"/>
  <c r="H29" i="29"/>
  <c r="K28" i="29"/>
  <c r="J28" i="29"/>
  <c r="H28" i="29"/>
  <c r="K27" i="29"/>
  <c r="J27" i="29"/>
  <c r="H27" i="29"/>
  <c r="K26" i="29"/>
  <c r="J26" i="29"/>
  <c r="H26" i="29"/>
  <c r="K25" i="29"/>
  <c r="J25" i="29"/>
  <c r="H25" i="29"/>
  <c r="K24" i="29"/>
  <c r="J24" i="29"/>
  <c r="H24" i="29"/>
  <c r="K23" i="29"/>
  <c r="J23" i="29"/>
  <c r="H23" i="29"/>
  <c r="K22" i="29"/>
  <c r="J22" i="29"/>
  <c r="H22" i="29"/>
  <c r="J21" i="29"/>
  <c r="K21" i="29" s="1"/>
  <c r="H21" i="29"/>
  <c r="K20" i="29"/>
  <c r="J20" i="29"/>
  <c r="H20" i="29"/>
  <c r="K19" i="29"/>
  <c r="J19" i="29"/>
  <c r="H19" i="29"/>
  <c r="K18" i="29"/>
  <c r="J18" i="29"/>
  <c r="H18" i="29"/>
  <c r="K17" i="29"/>
  <c r="J17" i="29"/>
  <c r="H17" i="29"/>
  <c r="K16" i="29"/>
  <c r="J16" i="29"/>
  <c r="H16" i="29"/>
  <c r="K15" i="29"/>
  <c r="J15" i="29"/>
  <c r="H15" i="29"/>
  <c r="K14" i="29"/>
  <c r="J14" i="29"/>
  <c r="H14" i="29"/>
  <c r="K13" i="29"/>
  <c r="J13" i="29"/>
  <c r="H13" i="29"/>
  <c r="K12" i="29"/>
  <c r="J12" i="29"/>
  <c r="H12" i="29"/>
  <c r="K11" i="29"/>
  <c r="J11" i="29"/>
  <c r="H11" i="29"/>
  <c r="K10" i="29"/>
  <c r="J10" i="29"/>
  <c r="H10" i="29"/>
  <c r="K9" i="29"/>
  <c r="J9" i="29"/>
  <c r="H9" i="29"/>
  <c r="K8" i="29"/>
  <c r="J8" i="29"/>
  <c r="H8" i="29"/>
  <c r="K7" i="29"/>
  <c r="J7" i="29"/>
  <c r="H7" i="29"/>
  <c r="K6" i="29"/>
  <c r="J6" i="29"/>
  <c r="H6" i="29"/>
  <c r="K5" i="29"/>
  <c r="J5" i="29"/>
  <c r="H5" i="29"/>
  <c r="K4" i="29"/>
  <c r="J4" i="29"/>
  <c r="H4" i="29"/>
  <c r="K3" i="29"/>
  <c r="J3" i="29"/>
  <c r="H3" i="29"/>
  <c r="K2" i="29"/>
  <c r="J2" i="29"/>
  <c r="H2" i="29"/>
  <c r="H377" i="29" l="1"/>
  <c r="K382" i="29" s="1"/>
  <c r="K378" i="29"/>
  <c r="K380" i="29" l="1"/>
</calcChain>
</file>

<file path=xl/sharedStrings.xml><?xml version="1.0" encoding="utf-8"?>
<sst xmlns="http://schemas.openxmlformats.org/spreadsheetml/2006/main" count="1864" uniqueCount="525">
  <si>
    <t>SKU</t>
  </si>
  <si>
    <t>Stone type</t>
  </si>
  <si>
    <t>Product</t>
  </si>
  <si>
    <t>Size</t>
  </si>
  <si>
    <t>Number of units in stock</t>
  </si>
  <si>
    <t>Type of unit</t>
  </si>
  <si>
    <t>Original Unit Price</t>
  </si>
  <si>
    <t>Original price subtotals</t>
  </si>
  <si>
    <t>Discounted Unit Price</t>
  </si>
  <si>
    <t>Final subtotals</t>
  </si>
  <si>
    <t>MOO-30-A</t>
  </si>
  <si>
    <t>Angelite</t>
  </si>
  <si>
    <t>Moon</t>
  </si>
  <si>
    <t>30 mm</t>
  </si>
  <si>
    <t>PCS</t>
  </si>
  <si>
    <t>MOO-45-A</t>
  </si>
  <si>
    <t>45 mm</t>
  </si>
  <si>
    <t>MOO-30-AR</t>
  </si>
  <si>
    <t>Aragonite, banded Argonite</t>
  </si>
  <si>
    <t>MOO-45-AR</t>
  </si>
  <si>
    <t>MOO-65-AR</t>
  </si>
  <si>
    <t>65 mm</t>
  </si>
  <si>
    <t>MOO-30-CC</t>
  </si>
  <si>
    <t>Caramel Calcite</t>
  </si>
  <si>
    <t>MOO-50-CC</t>
  </si>
  <si>
    <t>MOO-70-CC</t>
  </si>
  <si>
    <t>70 mm</t>
  </si>
  <si>
    <t>MOO-30-CBS</t>
  </si>
  <si>
    <t>Cherry Blossom Stone (cinabrite)</t>
  </si>
  <si>
    <t>MOO-45-CBS</t>
  </si>
  <si>
    <t>MOO-50-CHO</t>
  </si>
  <si>
    <t>Chocolate Calcite</t>
  </si>
  <si>
    <t>MOO-30-COA</t>
  </si>
  <si>
    <t>Coati Aragonite</t>
  </si>
  <si>
    <t>MOO-45-COA</t>
  </si>
  <si>
    <t>MOO-65-UN</t>
  </si>
  <si>
    <t>Unakite</t>
  </si>
  <si>
    <t>MOO-50-LA</t>
  </si>
  <si>
    <t>Lapis Lazuli</t>
  </si>
  <si>
    <t>MOO-30-PIN</t>
  </si>
  <si>
    <t>Pinolite, canadian</t>
  </si>
  <si>
    <t>MOO-45-PIN</t>
  </si>
  <si>
    <t>MOO-65-PIN</t>
  </si>
  <si>
    <t xml:space="preserve">MOO-30-QCQ </t>
  </si>
  <si>
    <t>Quantum Cuatro (top quality)</t>
  </si>
  <si>
    <t>MOO-45-QCQ</t>
  </si>
  <si>
    <t>MOO-65-RA</t>
  </si>
  <si>
    <t>Red Aragonite</t>
  </si>
  <si>
    <t>MOO-70-SF</t>
  </si>
  <si>
    <t>Epidote</t>
  </si>
  <si>
    <t>MOO-50-SER</t>
  </si>
  <si>
    <t>Serpentinite</t>
  </si>
  <si>
    <t>MOO-30-TIG</t>
  </si>
  <si>
    <t>Tiger Aragonite</t>
  </si>
  <si>
    <t>MOO-45-TIG</t>
  </si>
  <si>
    <t>MOO-60-TIG</t>
  </si>
  <si>
    <t>60 mm</t>
  </si>
  <si>
    <t>MOO-70-T+Q</t>
  </si>
  <si>
    <t>Tourmaline in quartz</t>
  </si>
  <si>
    <t>PS-45-A</t>
  </si>
  <si>
    <t>Palmstone</t>
  </si>
  <si>
    <t>PS-55-A</t>
  </si>
  <si>
    <t>55 mm</t>
  </si>
  <si>
    <t>PS-70-A</t>
  </si>
  <si>
    <t>PS-45-AR</t>
  </si>
  <si>
    <t>PS-80-AR</t>
  </si>
  <si>
    <t>80 mm</t>
  </si>
  <si>
    <t>PS-95-AR</t>
  </si>
  <si>
    <t>95 mm</t>
  </si>
  <si>
    <t>PS-40-BJ</t>
  </si>
  <si>
    <t>Black Jade</t>
  </si>
  <si>
    <t>40 mm</t>
  </si>
  <si>
    <t>PS-50-BJ</t>
  </si>
  <si>
    <t xml:space="preserve">55 mm </t>
  </si>
  <si>
    <t>PS-70-PO</t>
  </si>
  <si>
    <t xml:space="preserve">Pink Opal </t>
  </si>
  <si>
    <t>PS-52-PO</t>
  </si>
  <si>
    <t>52 mm</t>
  </si>
  <si>
    <t>PS-75-PO</t>
  </si>
  <si>
    <t>75 mm</t>
  </si>
  <si>
    <t>PS-52-BJ</t>
  </si>
  <si>
    <t>Manganocalcite</t>
  </si>
  <si>
    <t>PS-52-GJ</t>
  </si>
  <si>
    <t xml:space="preserve">Green Jade </t>
  </si>
  <si>
    <t>PS-50-CC</t>
  </si>
  <si>
    <t>50 mm</t>
  </si>
  <si>
    <t>PS-60-CC</t>
  </si>
  <si>
    <t>PS-70-CC</t>
  </si>
  <si>
    <t>PS-40-CBS</t>
  </si>
  <si>
    <t>47 mm</t>
  </si>
  <si>
    <t>PS-60-CBS</t>
  </si>
  <si>
    <t>PS-70-HUA</t>
  </si>
  <si>
    <t>Huanucite</t>
  </si>
  <si>
    <t>PS-40-LEO</t>
  </si>
  <si>
    <t>Leopardite</t>
  </si>
  <si>
    <t>42 mm</t>
  </si>
  <si>
    <t>PS-70-LEO</t>
  </si>
  <si>
    <t>PS-35-RA</t>
  </si>
  <si>
    <t>35 mm</t>
  </si>
  <si>
    <t>PS-40-RA</t>
  </si>
  <si>
    <t>PS-55-RA</t>
  </si>
  <si>
    <t>PS-65-RA</t>
  </si>
  <si>
    <t>PS-50-TIG</t>
  </si>
  <si>
    <t>PS-60-TIG</t>
  </si>
  <si>
    <t>PS-70-TIG</t>
  </si>
  <si>
    <t>PS-50-MO</t>
  </si>
  <si>
    <t>Morning Rose Granite</t>
  </si>
  <si>
    <t>PS-75-MO</t>
  </si>
  <si>
    <t>PS-40-PO</t>
  </si>
  <si>
    <t>Pink Opal</t>
  </si>
  <si>
    <t>PS-60-PO</t>
  </si>
  <si>
    <t xml:space="preserve">60 mm  </t>
  </si>
  <si>
    <t>PS-45-PIN</t>
  </si>
  <si>
    <t>PS-75-PIN</t>
  </si>
  <si>
    <t>PS-60-RRS</t>
  </si>
  <si>
    <t>Red River Sunset</t>
  </si>
  <si>
    <t>PS-60-RRSb</t>
  </si>
  <si>
    <t>Red River Sunset boulder</t>
  </si>
  <si>
    <t>PS-70-SF</t>
  </si>
  <si>
    <t>Semper Fi</t>
  </si>
  <si>
    <t>PS-50-SER</t>
  </si>
  <si>
    <t>PS-75-SER</t>
  </si>
  <si>
    <t>PS-75-T</t>
  </si>
  <si>
    <t>Tourmaline</t>
  </si>
  <si>
    <t>76 mm</t>
  </si>
  <si>
    <t>PS-72-RHO</t>
  </si>
  <si>
    <t>Rhodonite</t>
  </si>
  <si>
    <t>72 mm</t>
  </si>
  <si>
    <t>PS-65-RHO</t>
  </si>
  <si>
    <t>PS-58-RHO</t>
  </si>
  <si>
    <t>58 mm</t>
  </si>
  <si>
    <t>PS-53-UN</t>
  </si>
  <si>
    <t>Palm stone</t>
  </si>
  <si>
    <t>53 mm</t>
  </si>
  <si>
    <t>EG-80-AN</t>
  </si>
  <si>
    <t>Egg</t>
  </si>
  <si>
    <t>EG-80-AR</t>
  </si>
  <si>
    <t>EG-70-CC</t>
  </si>
  <si>
    <t>EG-80-CC</t>
  </si>
  <si>
    <t>EG-70-CBS</t>
  </si>
  <si>
    <t>Chrysocolla</t>
  </si>
  <si>
    <t>lapislazuli</t>
  </si>
  <si>
    <t>EG-60-CHO</t>
  </si>
  <si>
    <t>EG-80-GJ</t>
  </si>
  <si>
    <t>Green Jade</t>
  </si>
  <si>
    <t>EG-80-HUA</t>
  </si>
  <si>
    <t>EG55-HUA</t>
  </si>
  <si>
    <t>EG-65-HUA</t>
  </si>
  <si>
    <t>EG-80-LEO</t>
  </si>
  <si>
    <t>80mm</t>
  </si>
  <si>
    <t>EG-80-MO</t>
  </si>
  <si>
    <t>EG-60-PIN</t>
  </si>
  <si>
    <t>EG-40-PYCH</t>
  </si>
  <si>
    <t>Pyrite, cocada</t>
  </si>
  <si>
    <t>EG-70-PYQ</t>
  </si>
  <si>
    <t>Pyrite, quinoa</t>
  </si>
  <si>
    <t>EG-60-SER</t>
  </si>
  <si>
    <t>EG-70-SER</t>
  </si>
  <si>
    <t>EG-60-TIG</t>
  </si>
  <si>
    <t>EG-80-TIG</t>
  </si>
  <si>
    <t>EG-80-T+Q</t>
  </si>
  <si>
    <t>EG-30-T+Q</t>
  </si>
  <si>
    <t>Artisan-made Egg</t>
  </si>
  <si>
    <t>105 x 80 mm (1kg)</t>
  </si>
  <si>
    <t>Jade Negra</t>
  </si>
  <si>
    <t>75 mm (350 gr)</t>
  </si>
  <si>
    <t>100 x70 mm (1kg)</t>
  </si>
  <si>
    <t>Pirita</t>
  </si>
  <si>
    <t>95 x 70 mm (1050 gr)</t>
  </si>
  <si>
    <t>Aragonita</t>
  </si>
  <si>
    <t>105 x 75 mm (860-990) gr</t>
  </si>
  <si>
    <t>Leopardita</t>
  </si>
  <si>
    <t>105 x 80 mm (950 gr)</t>
  </si>
  <si>
    <t>Jade verde</t>
  </si>
  <si>
    <t>66 x 52 mm (273 gr)</t>
  </si>
  <si>
    <t>75 x 55 mm (350 gr)</t>
  </si>
  <si>
    <t>107 x 82 mm (1050 gr)</t>
  </si>
  <si>
    <t>Flor de cerezo</t>
  </si>
  <si>
    <t>73 x 53mm (288gr)</t>
  </si>
  <si>
    <t>107 x 82 mm (1kg)</t>
  </si>
  <si>
    <t>Caramelo</t>
  </si>
  <si>
    <t>106 x 82 mm (1kg)</t>
  </si>
  <si>
    <t>75 x 56 mm (386 gr)</t>
  </si>
  <si>
    <t>105 x 75 mm  (1kg)</t>
  </si>
  <si>
    <t>105 x 76 mm (930 gr)</t>
  </si>
  <si>
    <t>WS-A</t>
  </si>
  <si>
    <t>Worry stone</t>
  </si>
  <si>
    <t>WS-AR</t>
  </si>
  <si>
    <t>WS-AZ</t>
  </si>
  <si>
    <t>Azurite</t>
  </si>
  <si>
    <t>WS-BJ</t>
  </si>
  <si>
    <t>WS-CHc</t>
  </si>
  <si>
    <t>Chrysocolla (classic)</t>
  </si>
  <si>
    <t>WS-Chme</t>
  </si>
  <si>
    <t>Chrysocolla (mother earth)</t>
  </si>
  <si>
    <t>WS-CHt</t>
  </si>
  <si>
    <t>Chrysocolla (tourquoise)</t>
  </si>
  <si>
    <t>WS-CHww</t>
  </si>
  <si>
    <t>Chrysocolla (water and wine)</t>
  </si>
  <si>
    <t>WS-COA</t>
  </si>
  <si>
    <t>WS-HUA</t>
  </si>
  <si>
    <t>WS-LEO</t>
  </si>
  <si>
    <t xml:space="preserve"> WS-MO</t>
  </si>
  <si>
    <t>WS-PIN</t>
  </si>
  <si>
    <t>WS-PYCH</t>
  </si>
  <si>
    <t>Pyrite, chispa</t>
  </si>
  <si>
    <t>WS-QC</t>
  </si>
  <si>
    <t>Quantum Cuatro</t>
  </si>
  <si>
    <t>WS-RA</t>
  </si>
  <si>
    <t>WS-RRS</t>
  </si>
  <si>
    <t>WS-ROS</t>
  </si>
  <si>
    <t>Rosophia</t>
  </si>
  <si>
    <t>WS-SER</t>
  </si>
  <si>
    <t>WS-TIG</t>
  </si>
  <si>
    <t>SPH-50-GJ</t>
  </si>
  <si>
    <t>Sphere</t>
  </si>
  <si>
    <t>SPH-40-GJ</t>
  </si>
  <si>
    <t>SPH-45-BJ</t>
  </si>
  <si>
    <t>SPH-37-BJ</t>
  </si>
  <si>
    <t>37 mm</t>
  </si>
  <si>
    <t>SPH-43-DA</t>
  </si>
  <si>
    <t>Dalmatirite</t>
  </si>
  <si>
    <t>43 mm</t>
  </si>
  <si>
    <t>SPH-48-DA</t>
  </si>
  <si>
    <t>48 mm</t>
  </si>
  <si>
    <t>SPH-65-JAS</t>
  </si>
  <si>
    <t>Red Jasper with quartz</t>
  </si>
  <si>
    <t>SPH-40-A</t>
  </si>
  <si>
    <t>SPH-50-A</t>
  </si>
  <si>
    <t>48-52 mm</t>
  </si>
  <si>
    <t>SPH-55-A</t>
  </si>
  <si>
    <t>SPH-40-AR</t>
  </si>
  <si>
    <t>SPH-60-AR</t>
  </si>
  <si>
    <t xml:space="preserve">60 mm </t>
  </si>
  <si>
    <t>SPH-55-AR</t>
  </si>
  <si>
    <t>SPH-65-AR</t>
  </si>
  <si>
    <t xml:space="preserve">65 mm </t>
  </si>
  <si>
    <t>SPH-43-PO</t>
  </si>
  <si>
    <t>pink opal</t>
  </si>
  <si>
    <t xml:space="preserve">43 mm </t>
  </si>
  <si>
    <t>SPH-40-CC</t>
  </si>
  <si>
    <t>SPH-50-CC</t>
  </si>
  <si>
    <t>SPH-70-CC</t>
  </si>
  <si>
    <t>SPH-43-MQ</t>
  </si>
  <si>
    <t>Milky Quartz</t>
  </si>
  <si>
    <t>SPH-40-COA</t>
  </si>
  <si>
    <t>SPH-55-COA</t>
  </si>
  <si>
    <t>SPH-40-LEO</t>
  </si>
  <si>
    <t>SPH-45-MO</t>
  </si>
  <si>
    <t>SPH-55-MO</t>
  </si>
  <si>
    <t>SPH-45-PIN</t>
  </si>
  <si>
    <t>SPH-55-PIN</t>
  </si>
  <si>
    <t>SPH-45-PYCH</t>
  </si>
  <si>
    <t>SPH-55-PYCH</t>
  </si>
  <si>
    <t>SPH-43-PYCH</t>
  </si>
  <si>
    <t>SPH-45-PYQ</t>
  </si>
  <si>
    <t xml:space="preserve">50 mm </t>
  </si>
  <si>
    <t>SPH-75-PYQ</t>
  </si>
  <si>
    <t xml:space="preserve">75 mm </t>
  </si>
  <si>
    <t>SPH-62-PYQ</t>
  </si>
  <si>
    <t xml:space="preserve">62 mm </t>
  </si>
  <si>
    <t>SPH-45-QCQ</t>
  </si>
  <si>
    <t>Quantum Cuatro, quartz</t>
  </si>
  <si>
    <t>SPH-40-RA</t>
  </si>
  <si>
    <t>SPH-50-RA</t>
  </si>
  <si>
    <t>SPH-40-SF</t>
  </si>
  <si>
    <t>SPH-50-SF</t>
  </si>
  <si>
    <t>SPH-75-SF</t>
  </si>
  <si>
    <t>SPH-40-TIG</t>
  </si>
  <si>
    <t>SPH-55-TIG</t>
  </si>
  <si>
    <t>SPH-40-T+Q</t>
  </si>
  <si>
    <t>SPH-75-GJ</t>
  </si>
  <si>
    <t>SPH-65-GJ</t>
  </si>
  <si>
    <t>SPH-75-CHO</t>
  </si>
  <si>
    <t>SPH-65-CHO</t>
  </si>
  <si>
    <t>SPH-70-SER</t>
  </si>
  <si>
    <t>SPH-52-SER</t>
  </si>
  <si>
    <t>SPH-55-CHR</t>
  </si>
  <si>
    <t>SPH-48-CHR</t>
  </si>
  <si>
    <t xml:space="preserve">48 mm </t>
  </si>
  <si>
    <t>SPH-40-CHR</t>
  </si>
  <si>
    <t xml:space="preserve">40 mm </t>
  </si>
  <si>
    <t>SPH-50-DUR</t>
  </si>
  <si>
    <t>Dumourthierite</t>
  </si>
  <si>
    <t>SPH-40-DUR</t>
  </si>
  <si>
    <t>SPH-43-RED</t>
  </si>
  <si>
    <t>Red River</t>
  </si>
  <si>
    <t>SPH-52-ROS</t>
  </si>
  <si>
    <t xml:space="preserve">52 mm </t>
  </si>
  <si>
    <t>H-60-A</t>
  </si>
  <si>
    <t>Heart</t>
  </si>
  <si>
    <t>H-60-CC</t>
  </si>
  <si>
    <t>H-60-CHO</t>
  </si>
  <si>
    <t>H-55-Chr</t>
  </si>
  <si>
    <t>H-55-CHwd</t>
  </si>
  <si>
    <t>H-50-COA</t>
  </si>
  <si>
    <t>H-60-COA</t>
  </si>
  <si>
    <t>H-65-PIN</t>
  </si>
  <si>
    <t>H-60-SF</t>
  </si>
  <si>
    <t>H-60-SER</t>
  </si>
  <si>
    <t>H-60-TO</t>
  </si>
  <si>
    <t>H-40-AR</t>
  </si>
  <si>
    <t>H-50-AR</t>
  </si>
  <si>
    <t>H-60-AR</t>
  </si>
  <si>
    <t>60mm</t>
  </si>
  <si>
    <t>H-40-OBS</t>
  </si>
  <si>
    <t>Obsidian</t>
  </si>
  <si>
    <t>H-40-CC</t>
  </si>
  <si>
    <t>H-20-CBS</t>
  </si>
  <si>
    <t>20 mm</t>
  </si>
  <si>
    <t>H-40-CBS</t>
  </si>
  <si>
    <t>H-60-CBS</t>
  </si>
  <si>
    <t>H-40-COV</t>
  </si>
  <si>
    <t>Covelite</t>
  </si>
  <si>
    <t>H-55-GJ</t>
  </si>
  <si>
    <t>H-60-GJ</t>
  </si>
  <si>
    <t>H-50-LEO</t>
  </si>
  <si>
    <t>55mm</t>
  </si>
  <si>
    <t>H-60-LEO</t>
  </si>
  <si>
    <t>H-40-LIZ</t>
  </si>
  <si>
    <t>Lizardite</t>
  </si>
  <si>
    <t>H-55-MO</t>
  </si>
  <si>
    <t>H-30-PYCH</t>
  </si>
  <si>
    <t>H-40-PYCH</t>
  </si>
  <si>
    <t>H-50-PYCH</t>
  </si>
  <si>
    <t>H-55-PYCH</t>
  </si>
  <si>
    <t>H-60-PYCH</t>
  </si>
  <si>
    <t>H-75-PYCH</t>
  </si>
  <si>
    <t>H-80-PYCH</t>
  </si>
  <si>
    <t>H-60-RA</t>
  </si>
  <si>
    <t>H-55-TIG</t>
  </si>
  <si>
    <t>H-60-T+Q</t>
  </si>
  <si>
    <t>H-55-T+Q</t>
  </si>
  <si>
    <t>H-20-CHR</t>
  </si>
  <si>
    <t>H-20-TIG</t>
  </si>
  <si>
    <t>H-20-PYCH</t>
  </si>
  <si>
    <t>Pyrite Chispa</t>
  </si>
  <si>
    <t>artisan-made heart</t>
  </si>
  <si>
    <t>100 mm (550-750 gr)</t>
  </si>
  <si>
    <t>100 mm (560-860 gr)</t>
  </si>
  <si>
    <t>95 mm (650gr)</t>
  </si>
  <si>
    <t>107 mm (1200 gr)</t>
  </si>
  <si>
    <t>105 mm (720-820gr)</t>
  </si>
  <si>
    <t>103 mm (650-840gr)</t>
  </si>
  <si>
    <t>105 mm (600-800gr)</t>
  </si>
  <si>
    <t>95 mm (490gr)</t>
  </si>
  <si>
    <t>100 mm (450-730gr)</t>
  </si>
  <si>
    <t>100x100x22 (330gr)</t>
  </si>
  <si>
    <t>100x100x53 (830gr)</t>
  </si>
  <si>
    <t>100mm (620-800gr)</t>
  </si>
  <si>
    <t>100mm (730gr)</t>
  </si>
  <si>
    <t>100mm (755gr)</t>
  </si>
  <si>
    <t>Marmol</t>
  </si>
  <si>
    <t>92mm (530gr)</t>
  </si>
  <si>
    <t>95mm (530gr)</t>
  </si>
  <si>
    <t>OB-40-GJ</t>
  </si>
  <si>
    <t>Obelisk</t>
  </si>
  <si>
    <t>OB-55-GJ</t>
  </si>
  <si>
    <t>OB-90-GJ</t>
  </si>
  <si>
    <t>90 mm</t>
  </si>
  <si>
    <t>OB-40-HUA</t>
  </si>
  <si>
    <t>OB-50-HUA</t>
  </si>
  <si>
    <t>OB-50-LEO</t>
  </si>
  <si>
    <t>OB-70-LEO</t>
  </si>
  <si>
    <t>OB-90-LEO</t>
  </si>
  <si>
    <t>OB-40-MO</t>
  </si>
  <si>
    <t>40  mm</t>
  </si>
  <si>
    <t>OB-55-MO</t>
  </si>
  <si>
    <t>OB-70-MO</t>
  </si>
  <si>
    <t>OB-40-PIN</t>
  </si>
  <si>
    <t>OB-55-PIN</t>
  </si>
  <si>
    <t>OB-70-PIN</t>
  </si>
  <si>
    <t>OB-90-PIN</t>
  </si>
  <si>
    <t>OB-40-TIG</t>
  </si>
  <si>
    <t>OB-70-TIG</t>
  </si>
  <si>
    <t>NAPR-A</t>
  </si>
  <si>
    <t>Napkin ring</t>
  </si>
  <si>
    <t>NAPR-AR</t>
  </si>
  <si>
    <t>NAPR-BJ</t>
  </si>
  <si>
    <t>NAPR-CC</t>
  </si>
  <si>
    <t>NAPR-CBS</t>
  </si>
  <si>
    <t>NAPR-COA</t>
  </si>
  <si>
    <t>NAPR-GJ</t>
  </si>
  <si>
    <t>napkin ring</t>
  </si>
  <si>
    <t>NAPR-LEO</t>
  </si>
  <si>
    <t>NAPR-MO</t>
  </si>
  <si>
    <t>NAPR-PIN</t>
  </si>
  <si>
    <t>NAPR-RA</t>
  </si>
  <si>
    <t>NAPR-RRS</t>
  </si>
  <si>
    <t>NAPR-TIG</t>
  </si>
  <si>
    <t>SPS-40-AR</t>
  </si>
  <si>
    <t>Sphere stands</t>
  </si>
  <si>
    <t>SPS-45-AR</t>
  </si>
  <si>
    <t>SPS-40-BJ</t>
  </si>
  <si>
    <t>SPS-45-BJ</t>
  </si>
  <si>
    <t>SPS-40-CBS</t>
  </si>
  <si>
    <t>SPS-45-CBS</t>
  </si>
  <si>
    <t>FFD-50-A</t>
  </si>
  <si>
    <t>Free form, diamond shape</t>
  </si>
  <si>
    <t>50mm</t>
  </si>
  <si>
    <t>FFD-45-AR</t>
  </si>
  <si>
    <t>FFD-45-CBS</t>
  </si>
  <si>
    <t>FFD-45-CC</t>
  </si>
  <si>
    <t>FFD-45-COA</t>
  </si>
  <si>
    <t>FFD-55-UN</t>
  </si>
  <si>
    <t>FFD-55-GJ</t>
  </si>
  <si>
    <t>FFD-55-LEO</t>
  </si>
  <si>
    <t>FFD-55-PIN</t>
  </si>
  <si>
    <t>FFD-PYQ</t>
  </si>
  <si>
    <t>FFD-PYCH</t>
  </si>
  <si>
    <t>FFD-PYCHR</t>
  </si>
  <si>
    <t>Pyrite, chispa resaltada</t>
  </si>
  <si>
    <t>FFD-55-RA</t>
  </si>
  <si>
    <t>FFD-55-TIG</t>
  </si>
  <si>
    <t>FFD-55-TO</t>
  </si>
  <si>
    <t>FFD-55-SF</t>
  </si>
  <si>
    <t>FFT-50-A</t>
  </si>
  <si>
    <t>Free form, tongue shape</t>
  </si>
  <si>
    <t>FFT-70-A</t>
  </si>
  <si>
    <t>FFT-50-CC</t>
  </si>
  <si>
    <t>FFT-70-CC</t>
  </si>
  <si>
    <t>FFT-50-CBS</t>
  </si>
  <si>
    <t>FFT-70-CBS</t>
  </si>
  <si>
    <t>FFT-50-CHO</t>
  </si>
  <si>
    <t>FFT-50-UN</t>
  </si>
  <si>
    <t>FFT-50-COA</t>
  </si>
  <si>
    <t>FFT-50-GJ</t>
  </si>
  <si>
    <t>FFT-70-GJ</t>
  </si>
  <si>
    <t>FFT-50-QC</t>
  </si>
  <si>
    <t>FFT-70-QC</t>
  </si>
  <si>
    <t>FFT-50-RA</t>
  </si>
  <si>
    <t>FFT-70-RA</t>
  </si>
  <si>
    <t>FFT-50-TIG</t>
  </si>
  <si>
    <t>FFT-70-TIG</t>
  </si>
  <si>
    <t>WA-10-A</t>
  </si>
  <si>
    <t>Wand</t>
  </si>
  <si>
    <t>10 cm</t>
  </si>
  <si>
    <t>WA-17-CBS</t>
  </si>
  <si>
    <t>17 cm</t>
  </si>
  <si>
    <t>WA-17-COA</t>
  </si>
  <si>
    <t>WA-10-TIG</t>
  </si>
  <si>
    <t>WA-10-TO</t>
  </si>
  <si>
    <t>IN-PYCH</t>
  </si>
  <si>
    <t>Incense holders crystal cluster horizontal</t>
  </si>
  <si>
    <t>Incense holders crystal massive</t>
  </si>
  <si>
    <t>IND-40-A</t>
  </si>
  <si>
    <t>Incense holders, diamond shape</t>
  </si>
  <si>
    <t>IN-40-AR</t>
  </si>
  <si>
    <t>IN-40-BJ</t>
  </si>
  <si>
    <t>IN-40-CC</t>
  </si>
  <si>
    <t>IN-40-CBS</t>
  </si>
  <si>
    <t>IN-50-CBS</t>
  </si>
  <si>
    <t>IN-45-CH</t>
  </si>
  <si>
    <t>IN-80-CH</t>
  </si>
  <si>
    <t>IN-40-CH</t>
  </si>
  <si>
    <t>IN-40-COA</t>
  </si>
  <si>
    <t>IN-40-GJ</t>
  </si>
  <si>
    <t>IN-40-LEO</t>
  </si>
  <si>
    <t>IN-40-MO</t>
  </si>
  <si>
    <t>IN-40-PIN</t>
  </si>
  <si>
    <t>IN-40-ROS</t>
  </si>
  <si>
    <t>IN-40-TIG</t>
  </si>
  <si>
    <t>PY-60-AR</t>
  </si>
  <si>
    <t>Pyramid</t>
  </si>
  <si>
    <t>PY-60-CC</t>
  </si>
  <si>
    <t>PY-60-CHO</t>
  </si>
  <si>
    <t>PY-30-GJ</t>
  </si>
  <si>
    <t>PY-45-GJ</t>
  </si>
  <si>
    <t xml:space="preserve">45 mm </t>
  </si>
  <si>
    <t>PY-55-GJ</t>
  </si>
  <si>
    <t>PY-30-PIN</t>
  </si>
  <si>
    <t>PY-40-PIN</t>
  </si>
  <si>
    <t>PY-60-PIN</t>
  </si>
  <si>
    <t>PY-30-TIG</t>
  </si>
  <si>
    <t>PY-45-TIG</t>
  </si>
  <si>
    <t>PY-60-TIG</t>
  </si>
  <si>
    <t>PY-60-T+Q</t>
  </si>
  <si>
    <t>Lapislazuli</t>
  </si>
  <si>
    <t>Tumbled stones, Jewelry grade</t>
  </si>
  <si>
    <t>25-30 mm</t>
  </si>
  <si>
    <t>KG</t>
  </si>
  <si>
    <t>TAM-25-AR</t>
  </si>
  <si>
    <t>20-30 mm</t>
  </si>
  <si>
    <t>TAM-25-COA</t>
  </si>
  <si>
    <t>TAM-25-PO</t>
  </si>
  <si>
    <t>Pink opal</t>
  </si>
  <si>
    <t>TAM-25-SF</t>
  </si>
  <si>
    <t>Semper fi</t>
  </si>
  <si>
    <t>20-35 mm</t>
  </si>
  <si>
    <t>TAM-25-HUA</t>
  </si>
  <si>
    <t>30-35 mm</t>
  </si>
  <si>
    <t>TAM-30-MO</t>
  </si>
  <si>
    <t>25-35 MM</t>
  </si>
  <si>
    <t>TAM-25-MIX</t>
  </si>
  <si>
    <t>Mix: Tourmaline with Quartz, Unakite, Caramel Calcite, Hematite, Cherry Blossom Stone</t>
  </si>
  <si>
    <t>TAM-35-SER</t>
  </si>
  <si>
    <t>Tumbled stones (jewelry quality)</t>
  </si>
  <si>
    <t>30-40 mm</t>
  </si>
  <si>
    <t>TAM-30-PYCH</t>
  </si>
  <si>
    <t>Tumbed Stone (artisanal)</t>
  </si>
  <si>
    <t xml:space="preserve">20-40 mm </t>
  </si>
  <si>
    <t>Pinolite</t>
  </si>
  <si>
    <t>Kilo</t>
  </si>
  <si>
    <t>25-35 mm</t>
  </si>
  <si>
    <t>23-43 mm</t>
  </si>
  <si>
    <t>Pyrite</t>
  </si>
  <si>
    <t>Eagle head</t>
  </si>
  <si>
    <t>700 gr</t>
  </si>
  <si>
    <t>500 gr</t>
  </si>
  <si>
    <t>Skull</t>
  </si>
  <si>
    <t>135x110 mm, 1.4 kg</t>
  </si>
  <si>
    <t>135x125 mm, 2 kg</t>
  </si>
  <si>
    <t>125x100 mm, 1 kg</t>
  </si>
  <si>
    <t>80x70 mm, 0.6 kg</t>
  </si>
  <si>
    <t>Quartz with tourmaline</t>
  </si>
  <si>
    <t>140x115 mm, 1.6 kg</t>
  </si>
  <si>
    <t>Alien skull</t>
  </si>
  <si>
    <t>140x100 mm, 1 kg</t>
  </si>
  <si>
    <t>100x70 mm, 0.5 kg</t>
  </si>
  <si>
    <t xml:space="preserve"> </t>
  </si>
  <si>
    <t>Original Wholesale Price</t>
  </si>
  <si>
    <t>Discounted Wholesale Price</t>
  </si>
  <si>
    <t>Take half of it and get 45% off</t>
  </si>
  <si>
    <t>Take all of it and get 50% off</t>
  </si>
  <si>
    <t>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</si>
</sst>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charset val="134"/>
      <scheme val="minor"/>
    </font>
    <font>
      <sz val="11"/>
      <name val="Aptos Narrow"/>
      <charset val="134"/>
      <scheme val="minor"/>
    </font>
    <font>
      <b/>
      <sz val="1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rgb="FF000000"/>
      <name val="Calibri"/>
      <charset val="134"/>
    </font>
    <font>
      <b/>
      <sz val="14"/>
      <color theme="1"/>
      <name val="Aptos Narrow"/>
      <charset val="134"/>
      <scheme val="minor"/>
    </font>
    <font>
      <b/>
      <sz val="12"/>
      <color theme="1"/>
      <name val="Aptos Narrow"/>
      <charset val="134"/>
      <scheme val="minor"/>
    </font>
    <font>
      <sz val="12"/>
      <color theme="1"/>
      <name val="Aptos Narrow"/>
      <charset val="134"/>
      <scheme val="minor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4" xfId="0" applyFont="1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0" borderId="0" xfId="0" applyNumberFormat="1"/>
    <xf numFmtId="0" fontId="0" fillId="0" borderId="1" xfId="0" applyBorder="1"/>
    <xf numFmtId="0" fontId="1" fillId="0" borderId="2" xfId="0" applyFont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2" fontId="6" fillId="7" borderId="0" xfId="0" applyNumberFormat="1" applyFont="1" applyFill="1" applyAlignment="1">
      <alignment horizontal="center"/>
    </xf>
    <xf numFmtId="0" fontId="6" fillId="7" borderId="0" xfId="0" applyFont="1" applyFill="1"/>
    <xf numFmtId="0" fontId="7" fillId="7" borderId="0" xfId="0" applyFont="1" applyFill="1"/>
    <xf numFmtId="2" fontId="6" fillId="8" borderId="0" xfId="0" applyNumberFormat="1" applyFont="1" applyFill="1" applyAlignment="1">
      <alignment horizontal="center"/>
    </xf>
    <xf numFmtId="0" fontId="6" fillId="8" borderId="0" xfId="0" applyFont="1" applyFill="1"/>
    <xf numFmtId="0" fontId="0" fillId="8" borderId="0" xfId="0" applyFill="1"/>
    <xf numFmtId="2" fontId="6" fillId="9" borderId="0" xfId="0" applyNumberFormat="1" applyFont="1" applyFill="1" applyAlignment="1">
      <alignment horizontal="center"/>
    </xf>
    <xf numFmtId="0" fontId="6" fillId="9" borderId="0" xfId="0" applyFont="1" applyFill="1"/>
    <xf numFmtId="0" fontId="0" fillId="9" borderId="0" xfId="0" applyFill="1"/>
    <xf numFmtId="0" fontId="1" fillId="10" borderId="1" xfId="0" applyFont="1" applyFill="1" applyBorder="1"/>
    <xf numFmtId="0" fontId="0" fillId="10" borderId="1" xfId="0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0" borderId="1" xfId="0" applyFill="1" applyBorder="1"/>
    <xf numFmtId="0" fontId="4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8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7"/>
  <sheetViews>
    <sheetView tabSelected="1" zoomScale="125" zoomScaleNormal="125" workbookViewId="0">
      <pane ySplit="1" topLeftCell="A176" activePane="bottomLeft" state="frozen"/>
      <selection pane="bottomLeft" activeCell="H381" sqref="H381"/>
    </sheetView>
  </sheetViews>
  <sheetFormatPr baseColWidth="10" defaultColWidth="11.375" defaultRowHeight="13.5"/>
  <cols>
    <col min="1" max="1" width="14.25" style="2" customWidth="1"/>
    <col min="2" max="2" width="28.75" style="3" customWidth="1"/>
    <col min="3" max="3" width="25.875" style="4" customWidth="1"/>
    <col min="4" max="4" width="12.125" style="4" customWidth="1"/>
    <col min="5" max="5" width="15" customWidth="1"/>
    <col min="7" max="7" width="14" style="5" customWidth="1"/>
    <col min="8" max="8" width="12.875" style="4" customWidth="1"/>
    <col min="9" max="9" width="1.125" style="6" customWidth="1"/>
    <col min="10" max="10" width="11.375" style="7"/>
    <col min="11" max="11" width="11.375" style="8"/>
    <col min="12" max="12" width="13.375" customWidth="1"/>
    <col min="13" max="13" width="19.75" customWidth="1"/>
    <col min="14" max="14" width="33.375" customWidth="1"/>
    <col min="15" max="15" width="15.875" customWidth="1"/>
  </cols>
  <sheetData>
    <row r="1" spans="1:12" s="1" customFormat="1" ht="40.5">
      <c r="A1" s="9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3" t="s">
        <v>5</v>
      </c>
      <c r="G1" s="14" t="s">
        <v>6</v>
      </c>
      <c r="H1" s="15" t="s">
        <v>7</v>
      </c>
      <c r="I1" s="29"/>
      <c r="J1" s="30" t="s">
        <v>8</v>
      </c>
      <c r="K1" s="31" t="s">
        <v>9</v>
      </c>
    </row>
    <row r="2" spans="1:12">
      <c r="A2" s="16" t="s">
        <v>10</v>
      </c>
      <c r="B2" s="17" t="s">
        <v>11</v>
      </c>
      <c r="C2" s="18" t="s">
        <v>12</v>
      </c>
      <c r="D2" s="18" t="s">
        <v>13</v>
      </c>
      <c r="E2" s="18">
        <v>5</v>
      </c>
      <c r="F2" s="19" t="s">
        <v>14</v>
      </c>
      <c r="G2" s="5">
        <v>6.49</v>
      </c>
      <c r="H2" s="20">
        <f>E2*G2</f>
        <v>32.450000000000003</v>
      </c>
      <c r="I2" s="32"/>
      <c r="J2" s="33">
        <f>G2*0.6</f>
        <v>3.8940000000000001</v>
      </c>
      <c r="K2" s="34">
        <f>E2*J2</f>
        <v>19.47</v>
      </c>
    </row>
    <row r="3" spans="1:12">
      <c r="A3" s="21" t="s">
        <v>15</v>
      </c>
      <c r="B3" s="22" t="s">
        <v>11</v>
      </c>
      <c r="C3" s="23" t="s">
        <v>12</v>
      </c>
      <c r="D3" s="23" t="s">
        <v>16</v>
      </c>
      <c r="E3" s="23">
        <v>8</v>
      </c>
      <c r="F3" s="24" t="s">
        <v>14</v>
      </c>
      <c r="G3" s="5">
        <v>9.99</v>
      </c>
      <c r="H3" s="25">
        <f t="shared" ref="H3:H65" si="0">E3*G3</f>
        <v>79.92</v>
      </c>
      <c r="I3" s="35"/>
      <c r="J3" s="33">
        <f t="shared" ref="J3:J34" si="1">G3*0.6</f>
        <v>5.9939999999999998</v>
      </c>
      <c r="K3" s="36">
        <f t="shared" ref="K3:K56" si="2">E3*J3</f>
        <v>47.951999999999998</v>
      </c>
    </row>
    <row r="4" spans="1:12">
      <c r="A4" s="21" t="s">
        <v>17</v>
      </c>
      <c r="B4" s="22" t="s">
        <v>18</v>
      </c>
      <c r="C4" s="23" t="s">
        <v>12</v>
      </c>
      <c r="D4" s="23" t="s">
        <v>13</v>
      </c>
      <c r="E4" s="23">
        <v>4</v>
      </c>
      <c r="F4" s="24" t="s">
        <v>14</v>
      </c>
      <c r="G4" s="5">
        <v>6.49</v>
      </c>
      <c r="H4" s="25">
        <f t="shared" si="0"/>
        <v>25.96</v>
      </c>
      <c r="I4" s="35"/>
      <c r="J4" s="33">
        <f t="shared" si="1"/>
        <v>3.8940000000000001</v>
      </c>
      <c r="K4" s="36">
        <f t="shared" si="2"/>
        <v>15.576000000000001</v>
      </c>
    </row>
    <row r="5" spans="1:12">
      <c r="A5" s="21" t="s">
        <v>19</v>
      </c>
      <c r="B5" s="22" t="s">
        <v>18</v>
      </c>
      <c r="C5" s="23" t="s">
        <v>12</v>
      </c>
      <c r="D5" s="23" t="s">
        <v>16</v>
      </c>
      <c r="E5" s="23">
        <v>4</v>
      </c>
      <c r="F5" s="24" t="s">
        <v>14</v>
      </c>
      <c r="G5" s="5">
        <v>9.99</v>
      </c>
      <c r="H5" s="25">
        <f t="shared" si="0"/>
        <v>39.96</v>
      </c>
      <c r="I5" s="35"/>
      <c r="J5" s="33">
        <f t="shared" si="1"/>
        <v>5.9939999999999998</v>
      </c>
      <c r="K5" s="36">
        <f t="shared" si="2"/>
        <v>23.975999999999999</v>
      </c>
    </row>
    <row r="6" spans="1:12">
      <c r="A6" s="21" t="s">
        <v>20</v>
      </c>
      <c r="B6" s="22" t="s">
        <v>18</v>
      </c>
      <c r="C6" s="23" t="s">
        <v>12</v>
      </c>
      <c r="D6" s="23" t="s">
        <v>21</v>
      </c>
      <c r="E6" s="23">
        <v>3</v>
      </c>
      <c r="F6" s="24" t="s">
        <v>14</v>
      </c>
      <c r="G6" s="5">
        <v>15.99</v>
      </c>
      <c r="H6" s="25">
        <f t="shared" si="0"/>
        <v>47.97</v>
      </c>
      <c r="I6" s="35"/>
      <c r="J6" s="33">
        <f t="shared" si="1"/>
        <v>9.5939999999999994</v>
      </c>
      <c r="K6" s="36">
        <f t="shared" si="2"/>
        <v>28.782</v>
      </c>
    </row>
    <row r="7" spans="1:12">
      <c r="A7" s="21" t="s">
        <v>22</v>
      </c>
      <c r="B7" s="22" t="s">
        <v>23</v>
      </c>
      <c r="C7" s="23" t="s">
        <v>12</v>
      </c>
      <c r="D7" s="23" t="s">
        <v>13</v>
      </c>
      <c r="E7" s="23">
        <v>2</v>
      </c>
      <c r="F7" s="24" t="s">
        <v>14</v>
      </c>
      <c r="G7" s="5">
        <v>6.49</v>
      </c>
      <c r="H7" s="25">
        <f t="shared" si="0"/>
        <v>12.98</v>
      </c>
      <c r="I7" s="35"/>
      <c r="J7" s="33">
        <f t="shared" si="1"/>
        <v>3.8940000000000001</v>
      </c>
      <c r="K7" s="36">
        <f t="shared" si="2"/>
        <v>7.7880000000000003</v>
      </c>
    </row>
    <row r="8" spans="1:12">
      <c r="A8" s="21" t="s">
        <v>24</v>
      </c>
      <c r="B8" s="22" t="s">
        <v>23</v>
      </c>
      <c r="C8" s="23" t="s">
        <v>12</v>
      </c>
      <c r="D8" s="23" t="s">
        <v>16</v>
      </c>
      <c r="E8" s="23">
        <v>2</v>
      </c>
      <c r="F8" s="24" t="s">
        <v>14</v>
      </c>
      <c r="G8" s="5">
        <v>9.99</v>
      </c>
      <c r="H8" s="25">
        <f t="shared" si="0"/>
        <v>19.98</v>
      </c>
      <c r="I8" s="35"/>
      <c r="J8" s="33">
        <f t="shared" si="1"/>
        <v>5.9939999999999998</v>
      </c>
      <c r="K8" s="36">
        <f t="shared" si="2"/>
        <v>11.988</v>
      </c>
    </row>
    <row r="9" spans="1:12">
      <c r="A9" s="21" t="s">
        <v>25</v>
      </c>
      <c r="B9" s="22" t="s">
        <v>23</v>
      </c>
      <c r="C9" s="23" t="s">
        <v>12</v>
      </c>
      <c r="D9" s="23" t="s">
        <v>26</v>
      </c>
      <c r="E9" s="23">
        <v>1</v>
      </c>
      <c r="F9" s="24" t="s">
        <v>14</v>
      </c>
      <c r="G9" s="5">
        <v>15.99</v>
      </c>
      <c r="H9" s="25">
        <f t="shared" si="0"/>
        <v>15.99</v>
      </c>
      <c r="I9" s="35"/>
      <c r="J9" s="33">
        <f t="shared" si="1"/>
        <v>9.5939999999999994</v>
      </c>
      <c r="K9" s="36">
        <f t="shared" si="2"/>
        <v>9.5939999999999994</v>
      </c>
    </row>
    <row r="10" spans="1:12">
      <c r="A10" s="21" t="s">
        <v>27</v>
      </c>
      <c r="B10" s="22" t="s">
        <v>28</v>
      </c>
      <c r="C10" s="23" t="s">
        <v>12</v>
      </c>
      <c r="D10" s="23" t="s">
        <v>13</v>
      </c>
      <c r="E10" s="23">
        <v>3</v>
      </c>
      <c r="F10" s="24" t="s">
        <v>14</v>
      </c>
      <c r="G10" s="5">
        <v>6.49</v>
      </c>
      <c r="H10" s="25">
        <f t="shared" si="0"/>
        <v>19.47</v>
      </c>
      <c r="I10" s="35"/>
      <c r="J10" s="33">
        <f t="shared" si="1"/>
        <v>3.8940000000000001</v>
      </c>
      <c r="K10" s="36">
        <f t="shared" si="2"/>
        <v>11.682</v>
      </c>
    </row>
    <row r="11" spans="1:12">
      <c r="A11" s="21" t="s">
        <v>29</v>
      </c>
      <c r="B11" s="22" t="s">
        <v>28</v>
      </c>
      <c r="C11" s="23" t="s">
        <v>12</v>
      </c>
      <c r="D11" s="23" t="s">
        <v>16</v>
      </c>
      <c r="E11" s="23">
        <v>1</v>
      </c>
      <c r="F11" s="24" t="s">
        <v>14</v>
      </c>
      <c r="G11" s="5">
        <v>9.99</v>
      </c>
      <c r="H11" s="25">
        <f t="shared" si="0"/>
        <v>9.99</v>
      </c>
      <c r="I11" s="35"/>
      <c r="J11" s="33">
        <f t="shared" si="1"/>
        <v>5.9939999999999998</v>
      </c>
      <c r="K11" s="36">
        <f t="shared" si="2"/>
        <v>5.9939999999999998</v>
      </c>
    </row>
    <row r="12" spans="1:12">
      <c r="A12" s="21" t="s">
        <v>30</v>
      </c>
      <c r="B12" s="22" t="s">
        <v>31</v>
      </c>
      <c r="C12" s="23" t="s">
        <v>12</v>
      </c>
      <c r="D12" s="23" t="s">
        <v>16</v>
      </c>
      <c r="E12" s="23">
        <v>2</v>
      </c>
      <c r="F12" s="24" t="s">
        <v>14</v>
      </c>
      <c r="G12" s="5">
        <v>9.99</v>
      </c>
      <c r="H12" s="25">
        <f t="shared" si="0"/>
        <v>19.98</v>
      </c>
      <c r="I12" s="35"/>
      <c r="J12" s="33">
        <f t="shared" si="1"/>
        <v>5.9939999999999998</v>
      </c>
      <c r="K12" s="36">
        <f t="shared" si="2"/>
        <v>11.988</v>
      </c>
    </row>
    <row r="13" spans="1:12">
      <c r="A13" s="21" t="s">
        <v>32</v>
      </c>
      <c r="B13" s="22" t="s">
        <v>33</v>
      </c>
      <c r="C13" s="23" t="s">
        <v>12</v>
      </c>
      <c r="D13" s="23" t="s">
        <v>13</v>
      </c>
      <c r="E13" s="23">
        <v>4</v>
      </c>
      <c r="F13" s="24" t="s">
        <v>14</v>
      </c>
      <c r="G13" s="5">
        <v>6.49</v>
      </c>
      <c r="H13" s="25">
        <f t="shared" si="0"/>
        <v>25.96</v>
      </c>
      <c r="I13" s="35"/>
      <c r="J13" s="33">
        <f t="shared" si="1"/>
        <v>3.8940000000000001</v>
      </c>
      <c r="K13" s="36">
        <f t="shared" si="2"/>
        <v>15.576000000000001</v>
      </c>
    </row>
    <row r="14" spans="1:12">
      <c r="A14" s="21" t="s">
        <v>34</v>
      </c>
      <c r="B14" s="22" t="s">
        <v>33</v>
      </c>
      <c r="C14" s="23" t="s">
        <v>12</v>
      </c>
      <c r="D14" s="23" t="s">
        <v>16</v>
      </c>
      <c r="E14" s="23">
        <v>4</v>
      </c>
      <c r="F14" s="24" t="s">
        <v>14</v>
      </c>
      <c r="G14" s="5">
        <v>9.99</v>
      </c>
      <c r="H14" s="25">
        <f t="shared" si="0"/>
        <v>39.96</v>
      </c>
      <c r="I14" s="35"/>
      <c r="J14" s="33">
        <f t="shared" si="1"/>
        <v>5.9939999999999998</v>
      </c>
      <c r="K14" s="36">
        <f t="shared" si="2"/>
        <v>23.975999999999999</v>
      </c>
    </row>
    <row r="15" spans="1:12">
      <c r="A15" s="21" t="s">
        <v>35</v>
      </c>
      <c r="B15" s="22" t="s">
        <v>36</v>
      </c>
      <c r="C15" s="23" t="s">
        <v>12</v>
      </c>
      <c r="D15" s="23" t="s">
        <v>21</v>
      </c>
      <c r="E15" s="23">
        <v>3</v>
      </c>
      <c r="F15" s="24" t="s">
        <v>14</v>
      </c>
      <c r="G15" s="5">
        <v>15.99</v>
      </c>
      <c r="H15" s="25">
        <f t="shared" si="0"/>
        <v>47.97</v>
      </c>
      <c r="I15" s="35"/>
      <c r="J15" s="33">
        <f t="shared" si="1"/>
        <v>9.5939999999999994</v>
      </c>
      <c r="K15" s="36">
        <f t="shared" si="2"/>
        <v>28.782</v>
      </c>
    </row>
    <row r="16" spans="1:12">
      <c r="A16" s="21" t="s">
        <v>37</v>
      </c>
      <c r="B16" s="22" t="s">
        <v>38</v>
      </c>
      <c r="C16" s="23" t="s">
        <v>12</v>
      </c>
      <c r="D16" s="23" t="s">
        <v>16</v>
      </c>
      <c r="E16" s="23">
        <v>3</v>
      </c>
      <c r="F16" s="24" t="s">
        <v>14</v>
      </c>
      <c r="G16" s="5">
        <v>11.99</v>
      </c>
      <c r="H16" s="25">
        <f t="shared" si="0"/>
        <v>35.97</v>
      </c>
      <c r="I16" s="35"/>
      <c r="J16" s="33">
        <f t="shared" si="1"/>
        <v>7.194</v>
      </c>
      <c r="K16" s="36">
        <f t="shared" si="2"/>
        <v>21.582000000000001</v>
      </c>
      <c r="L16" s="37"/>
    </row>
    <row r="17" spans="1:12">
      <c r="A17" s="21" t="s">
        <v>39</v>
      </c>
      <c r="B17" s="22" t="s">
        <v>40</v>
      </c>
      <c r="C17" s="23" t="s">
        <v>12</v>
      </c>
      <c r="D17" s="23" t="s">
        <v>13</v>
      </c>
      <c r="E17" s="23">
        <v>2</v>
      </c>
      <c r="F17" s="24" t="s">
        <v>14</v>
      </c>
      <c r="G17" s="5">
        <v>7.49</v>
      </c>
      <c r="H17" s="25">
        <f t="shared" si="0"/>
        <v>14.98</v>
      </c>
      <c r="I17" s="35"/>
      <c r="J17" s="33">
        <f t="shared" si="1"/>
        <v>4.4939999999999998</v>
      </c>
      <c r="K17" s="36">
        <f t="shared" si="2"/>
        <v>8.9879999999999995</v>
      </c>
    </row>
    <row r="18" spans="1:12">
      <c r="A18" s="21" t="s">
        <v>41</v>
      </c>
      <c r="B18" s="22" t="s">
        <v>40</v>
      </c>
      <c r="C18" s="23" t="s">
        <v>12</v>
      </c>
      <c r="D18" s="23" t="s">
        <v>16</v>
      </c>
      <c r="E18" s="23">
        <v>4</v>
      </c>
      <c r="F18" s="24" t="s">
        <v>14</v>
      </c>
      <c r="G18" s="5">
        <v>11.99</v>
      </c>
      <c r="H18" s="25">
        <f t="shared" si="0"/>
        <v>47.96</v>
      </c>
      <c r="I18" s="35"/>
      <c r="J18" s="33">
        <f t="shared" si="1"/>
        <v>7.194</v>
      </c>
      <c r="K18" s="36">
        <f t="shared" si="2"/>
        <v>28.776</v>
      </c>
    </row>
    <row r="19" spans="1:12">
      <c r="A19" s="21" t="s">
        <v>42</v>
      </c>
      <c r="B19" s="22" t="s">
        <v>40</v>
      </c>
      <c r="C19" s="23" t="s">
        <v>12</v>
      </c>
      <c r="D19" s="23" t="s">
        <v>21</v>
      </c>
      <c r="E19" s="23">
        <v>4</v>
      </c>
      <c r="F19" s="24" t="s">
        <v>14</v>
      </c>
      <c r="G19" s="5">
        <v>18.989999999999998</v>
      </c>
      <c r="H19" s="25">
        <f t="shared" si="0"/>
        <v>75.959999999999994</v>
      </c>
      <c r="I19" s="35"/>
      <c r="J19" s="33">
        <f t="shared" si="1"/>
        <v>11.394</v>
      </c>
      <c r="K19" s="36">
        <f t="shared" si="2"/>
        <v>45.576000000000001</v>
      </c>
    </row>
    <row r="20" spans="1:12" ht="15">
      <c r="A20" s="61" t="s">
        <v>43</v>
      </c>
      <c r="B20" s="62" t="s">
        <v>44</v>
      </c>
      <c r="C20" s="63" t="s">
        <v>12</v>
      </c>
      <c r="D20" s="63" t="s">
        <v>13</v>
      </c>
      <c r="E20" s="63">
        <v>1</v>
      </c>
      <c r="F20" s="64" t="s">
        <v>14</v>
      </c>
      <c r="G20" s="63"/>
      <c r="H20" s="65">
        <f t="shared" si="0"/>
        <v>0</v>
      </c>
      <c r="I20" s="63"/>
      <c r="J20" s="66">
        <f t="shared" si="1"/>
        <v>0</v>
      </c>
      <c r="K20" s="67">
        <f t="shared" si="2"/>
        <v>0</v>
      </c>
      <c r="L20" s="74" t="s">
        <v>524</v>
      </c>
    </row>
    <row r="21" spans="1:12" ht="15">
      <c r="A21" s="61" t="s">
        <v>45</v>
      </c>
      <c r="B21" s="62" t="s">
        <v>44</v>
      </c>
      <c r="C21" s="63" t="s">
        <v>12</v>
      </c>
      <c r="D21" s="63" t="s">
        <v>16</v>
      </c>
      <c r="E21" s="63">
        <v>1</v>
      </c>
      <c r="F21" s="64" t="s">
        <v>14</v>
      </c>
      <c r="G21" s="63"/>
      <c r="H21" s="65">
        <f t="shared" si="0"/>
        <v>0</v>
      </c>
      <c r="I21" s="63"/>
      <c r="J21" s="66">
        <f t="shared" si="1"/>
        <v>0</v>
      </c>
      <c r="K21" s="67">
        <f t="shared" si="2"/>
        <v>0</v>
      </c>
      <c r="L21" s="74" t="s">
        <v>524</v>
      </c>
    </row>
    <row r="22" spans="1:12">
      <c r="A22" s="21" t="s">
        <v>46</v>
      </c>
      <c r="B22" s="22" t="s">
        <v>47</v>
      </c>
      <c r="C22" s="23" t="s">
        <v>12</v>
      </c>
      <c r="D22" s="23" t="s">
        <v>21</v>
      </c>
      <c r="E22" s="23">
        <v>3</v>
      </c>
      <c r="F22" s="24" t="s">
        <v>14</v>
      </c>
      <c r="G22" s="5">
        <v>15.99</v>
      </c>
      <c r="H22" s="25">
        <f t="shared" si="0"/>
        <v>47.97</v>
      </c>
      <c r="I22" s="35"/>
      <c r="J22" s="33">
        <f t="shared" si="1"/>
        <v>9.5939999999999994</v>
      </c>
      <c r="K22" s="36">
        <f t="shared" si="2"/>
        <v>28.782</v>
      </c>
    </row>
    <row r="23" spans="1:12">
      <c r="A23" s="21" t="s">
        <v>48</v>
      </c>
      <c r="B23" s="22" t="s">
        <v>49</v>
      </c>
      <c r="C23" s="23" t="s">
        <v>12</v>
      </c>
      <c r="D23" s="23" t="s">
        <v>26</v>
      </c>
      <c r="E23" s="23">
        <v>3</v>
      </c>
      <c r="F23" s="24" t="s">
        <v>14</v>
      </c>
      <c r="G23" s="5">
        <v>15.99</v>
      </c>
      <c r="H23" s="25">
        <f t="shared" si="0"/>
        <v>47.97</v>
      </c>
      <c r="I23" s="35"/>
      <c r="J23" s="33">
        <f t="shared" si="1"/>
        <v>9.5939999999999994</v>
      </c>
      <c r="K23" s="36">
        <f t="shared" si="2"/>
        <v>28.782</v>
      </c>
    </row>
    <row r="24" spans="1:12">
      <c r="A24" s="21" t="s">
        <v>50</v>
      </c>
      <c r="B24" s="22" t="s">
        <v>51</v>
      </c>
      <c r="C24" s="23" t="s">
        <v>12</v>
      </c>
      <c r="D24" s="23" t="s">
        <v>16</v>
      </c>
      <c r="E24" s="23">
        <v>3</v>
      </c>
      <c r="F24" s="24" t="s">
        <v>14</v>
      </c>
      <c r="G24" s="5">
        <v>9.99</v>
      </c>
      <c r="H24" s="25">
        <f t="shared" si="0"/>
        <v>29.97</v>
      </c>
      <c r="I24" s="35"/>
      <c r="J24" s="33">
        <f t="shared" si="1"/>
        <v>5.9939999999999998</v>
      </c>
      <c r="K24" s="36">
        <f t="shared" si="2"/>
        <v>17.981999999999999</v>
      </c>
      <c r="L24" s="37"/>
    </row>
    <row r="25" spans="1:12">
      <c r="A25" s="21" t="s">
        <v>52</v>
      </c>
      <c r="B25" s="22" t="s">
        <v>53</v>
      </c>
      <c r="C25" s="23" t="s">
        <v>12</v>
      </c>
      <c r="D25" s="23" t="s">
        <v>13</v>
      </c>
      <c r="E25" s="23">
        <v>5</v>
      </c>
      <c r="F25" s="24" t="s">
        <v>14</v>
      </c>
      <c r="G25" s="5">
        <v>6.49</v>
      </c>
      <c r="H25" s="25">
        <f t="shared" si="0"/>
        <v>32.450000000000003</v>
      </c>
      <c r="I25" s="35"/>
      <c r="J25" s="33">
        <f t="shared" si="1"/>
        <v>3.8940000000000001</v>
      </c>
      <c r="K25" s="36">
        <f t="shared" si="2"/>
        <v>19.47</v>
      </c>
    </row>
    <row r="26" spans="1:12">
      <c r="A26" s="21" t="s">
        <v>54</v>
      </c>
      <c r="B26" s="22" t="s">
        <v>53</v>
      </c>
      <c r="C26" s="23" t="s">
        <v>12</v>
      </c>
      <c r="D26" s="23" t="s">
        <v>16</v>
      </c>
      <c r="E26" s="23">
        <v>6</v>
      </c>
      <c r="F26" s="24" t="s">
        <v>14</v>
      </c>
      <c r="G26" s="5">
        <v>9.99</v>
      </c>
      <c r="H26" s="25">
        <f t="shared" si="0"/>
        <v>59.94</v>
      </c>
      <c r="I26" s="35"/>
      <c r="J26" s="33">
        <f t="shared" si="1"/>
        <v>5.9939999999999998</v>
      </c>
      <c r="K26" s="36">
        <f t="shared" si="2"/>
        <v>35.963999999999999</v>
      </c>
    </row>
    <row r="27" spans="1:12">
      <c r="A27" s="21" t="s">
        <v>55</v>
      </c>
      <c r="B27" s="22" t="s">
        <v>53</v>
      </c>
      <c r="C27" s="23" t="s">
        <v>12</v>
      </c>
      <c r="D27" s="23" t="s">
        <v>56</v>
      </c>
      <c r="E27" s="23">
        <v>4</v>
      </c>
      <c r="F27" s="24" t="s">
        <v>14</v>
      </c>
      <c r="G27" s="5">
        <v>15.99</v>
      </c>
      <c r="H27" s="25">
        <f t="shared" si="0"/>
        <v>63.96</v>
      </c>
      <c r="I27" s="35"/>
      <c r="J27" s="33">
        <f t="shared" si="1"/>
        <v>9.5939999999999994</v>
      </c>
      <c r="K27" s="36">
        <f t="shared" si="2"/>
        <v>38.375999999999998</v>
      </c>
    </row>
    <row r="28" spans="1:12">
      <c r="A28" s="21" t="s">
        <v>57</v>
      </c>
      <c r="B28" s="22" t="s">
        <v>58</v>
      </c>
      <c r="C28" s="23" t="s">
        <v>12</v>
      </c>
      <c r="D28" s="23" t="s">
        <v>26</v>
      </c>
      <c r="E28" s="23">
        <v>3</v>
      </c>
      <c r="F28" s="24" t="s">
        <v>14</v>
      </c>
      <c r="G28" s="5">
        <v>15.99</v>
      </c>
      <c r="H28" s="25">
        <f t="shared" si="0"/>
        <v>47.97</v>
      </c>
      <c r="I28" s="35"/>
      <c r="J28" s="33">
        <f t="shared" si="1"/>
        <v>9.5939999999999994</v>
      </c>
      <c r="K28" s="36">
        <f t="shared" si="2"/>
        <v>28.782</v>
      </c>
    </row>
    <row r="29" spans="1:12">
      <c r="A29" s="21" t="s">
        <v>59</v>
      </c>
      <c r="B29" s="26" t="s">
        <v>11</v>
      </c>
      <c r="C29" s="23" t="s">
        <v>60</v>
      </c>
      <c r="D29" s="27" t="s">
        <v>16</v>
      </c>
      <c r="E29" s="27">
        <v>16</v>
      </c>
      <c r="F29" s="24" t="s">
        <v>14</v>
      </c>
      <c r="G29" s="28">
        <v>5.49</v>
      </c>
      <c r="H29" s="25">
        <f t="shared" si="0"/>
        <v>87.84</v>
      </c>
      <c r="I29" s="35"/>
      <c r="J29" s="33">
        <f t="shared" si="1"/>
        <v>3.294</v>
      </c>
      <c r="K29" s="36">
        <f t="shared" si="2"/>
        <v>52.704000000000001</v>
      </c>
    </row>
    <row r="30" spans="1:12">
      <c r="A30" s="21" t="s">
        <v>61</v>
      </c>
      <c r="B30" s="26" t="s">
        <v>11</v>
      </c>
      <c r="C30" s="23" t="s">
        <v>60</v>
      </c>
      <c r="D30" s="27" t="s">
        <v>62</v>
      </c>
      <c r="E30" s="27">
        <v>2</v>
      </c>
      <c r="F30" s="24" t="s">
        <v>14</v>
      </c>
      <c r="G30" s="28">
        <v>5.99</v>
      </c>
      <c r="H30" s="25">
        <f t="shared" si="0"/>
        <v>11.98</v>
      </c>
      <c r="I30" s="35"/>
      <c r="J30" s="33">
        <f t="shared" si="1"/>
        <v>3.5939999999999999</v>
      </c>
      <c r="K30" s="36">
        <f t="shared" si="2"/>
        <v>7.1879999999999997</v>
      </c>
    </row>
    <row r="31" spans="1:12">
      <c r="A31" s="21" t="s">
        <v>63</v>
      </c>
      <c r="B31" s="26" t="s">
        <v>11</v>
      </c>
      <c r="C31" s="23" t="s">
        <v>60</v>
      </c>
      <c r="D31" s="27" t="s">
        <v>26</v>
      </c>
      <c r="E31" s="27">
        <v>1</v>
      </c>
      <c r="F31" s="24" t="s">
        <v>14</v>
      </c>
      <c r="G31" s="28">
        <v>6.99</v>
      </c>
      <c r="H31" s="25">
        <f t="shared" si="0"/>
        <v>6.99</v>
      </c>
      <c r="I31" s="35"/>
      <c r="J31" s="33">
        <f t="shared" si="1"/>
        <v>4.194</v>
      </c>
      <c r="K31" s="36">
        <f t="shared" si="2"/>
        <v>4.194</v>
      </c>
    </row>
    <row r="32" spans="1:12">
      <c r="A32" s="21" t="s">
        <v>64</v>
      </c>
      <c r="B32" s="22" t="s">
        <v>18</v>
      </c>
      <c r="C32" s="23" t="s">
        <v>60</v>
      </c>
      <c r="D32" s="23" t="s">
        <v>16</v>
      </c>
      <c r="E32" s="23">
        <v>5</v>
      </c>
      <c r="F32" s="24" t="s">
        <v>14</v>
      </c>
      <c r="G32" s="5">
        <v>5.49</v>
      </c>
      <c r="H32" s="25">
        <f t="shared" si="0"/>
        <v>27.45</v>
      </c>
      <c r="I32" s="35"/>
      <c r="J32" s="33">
        <f t="shared" si="1"/>
        <v>3.294</v>
      </c>
      <c r="K32" s="36">
        <f t="shared" si="2"/>
        <v>16.47</v>
      </c>
    </row>
    <row r="33" spans="1:12">
      <c r="A33" s="21" t="s">
        <v>65</v>
      </c>
      <c r="B33" s="22" t="s">
        <v>18</v>
      </c>
      <c r="C33" s="23" t="s">
        <v>60</v>
      </c>
      <c r="D33" s="23" t="s">
        <v>66</v>
      </c>
      <c r="E33" s="23">
        <v>1</v>
      </c>
      <c r="F33" s="24" t="s">
        <v>14</v>
      </c>
      <c r="G33" s="5">
        <v>7.99</v>
      </c>
      <c r="H33" s="25">
        <f t="shared" si="0"/>
        <v>7.99</v>
      </c>
      <c r="I33" s="35"/>
      <c r="J33" s="33">
        <f t="shared" si="1"/>
        <v>4.7939999999999996</v>
      </c>
      <c r="K33" s="36">
        <f t="shared" si="2"/>
        <v>4.7939999999999996</v>
      </c>
    </row>
    <row r="34" spans="1:12">
      <c r="A34" s="21" t="s">
        <v>67</v>
      </c>
      <c r="B34" s="22" t="s">
        <v>18</v>
      </c>
      <c r="C34" s="23" t="s">
        <v>60</v>
      </c>
      <c r="D34" s="23" t="s">
        <v>68</v>
      </c>
      <c r="E34" s="23">
        <v>1</v>
      </c>
      <c r="F34" s="24" t="s">
        <v>14</v>
      </c>
      <c r="G34" s="5">
        <v>8.99</v>
      </c>
      <c r="H34" s="25">
        <f t="shared" si="0"/>
        <v>8.99</v>
      </c>
      <c r="I34" s="35"/>
      <c r="J34" s="33">
        <f t="shared" si="1"/>
        <v>5.3940000000000001</v>
      </c>
      <c r="K34" s="36">
        <f t="shared" si="2"/>
        <v>5.3940000000000001</v>
      </c>
    </row>
    <row r="35" spans="1:12" ht="15">
      <c r="A35" s="61" t="s">
        <v>69</v>
      </c>
      <c r="B35" s="62" t="s">
        <v>70</v>
      </c>
      <c r="C35" s="63" t="s">
        <v>60</v>
      </c>
      <c r="D35" s="63" t="s">
        <v>71</v>
      </c>
      <c r="E35" s="63">
        <v>1</v>
      </c>
      <c r="F35" s="64" t="s">
        <v>14</v>
      </c>
      <c r="G35" s="63"/>
      <c r="H35" s="65">
        <f t="shared" si="0"/>
        <v>0</v>
      </c>
      <c r="I35" s="63"/>
      <c r="J35" s="66">
        <f t="shared" ref="J35:J66" si="3">G35*0.6</f>
        <v>0</v>
      </c>
      <c r="K35" s="67">
        <f t="shared" si="2"/>
        <v>0</v>
      </c>
      <c r="L35" s="74" t="s">
        <v>524</v>
      </c>
    </row>
    <row r="36" spans="1:12" ht="15">
      <c r="A36" s="61" t="s">
        <v>72</v>
      </c>
      <c r="B36" s="62" t="s">
        <v>70</v>
      </c>
      <c r="C36" s="63" t="s">
        <v>60</v>
      </c>
      <c r="D36" s="63" t="s">
        <v>73</v>
      </c>
      <c r="E36" s="63">
        <v>1</v>
      </c>
      <c r="F36" s="64" t="s">
        <v>14</v>
      </c>
      <c r="G36" s="63"/>
      <c r="H36" s="65">
        <f t="shared" si="0"/>
        <v>0</v>
      </c>
      <c r="I36" s="63"/>
      <c r="J36" s="66">
        <f t="shared" si="3"/>
        <v>0</v>
      </c>
      <c r="K36" s="67">
        <f t="shared" si="2"/>
        <v>0</v>
      </c>
      <c r="L36" s="74" t="s">
        <v>524</v>
      </c>
    </row>
    <row r="37" spans="1:12" ht="15">
      <c r="A37" s="61" t="s">
        <v>74</v>
      </c>
      <c r="B37" s="62" t="s">
        <v>75</v>
      </c>
      <c r="C37" s="63" t="s">
        <v>60</v>
      </c>
      <c r="D37" s="63" t="s">
        <v>26</v>
      </c>
      <c r="E37" s="63">
        <v>2</v>
      </c>
      <c r="F37" s="64" t="s">
        <v>14</v>
      </c>
      <c r="G37" s="63"/>
      <c r="H37" s="65">
        <f t="shared" si="0"/>
        <v>0</v>
      </c>
      <c r="I37" s="63"/>
      <c r="J37" s="66">
        <f t="shared" si="3"/>
        <v>0</v>
      </c>
      <c r="K37" s="67">
        <f t="shared" si="2"/>
        <v>0</v>
      </c>
      <c r="L37" s="74" t="s">
        <v>524</v>
      </c>
    </row>
    <row r="38" spans="1:12" ht="15">
      <c r="A38" s="61" t="s">
        <v>76</v>
      </c>
      <c r="B38" s="62" t="s">
        <v>75</v>
      </c>
      <c r="C38" s="63" t="s">
        <v>60</v>
      </c>
      <c r="D38" s="63" t="s">
        <v>77</v>
      </c>
      <c r="E38" s="63">
        <v>1</v>
      </c>
      <c r="F38" s="64" t="s">
        <v>14</v>
      </c>
      <c r="G38" s="63"/>
      <c r="H38" s="65">
        <f t="shared" si="0"/>
        <v>0</v>
      </c>
      <c r="I38" s="63"/>
      <c r="J38" s="66">
        <f t="shared" si="3"/>
        <v>0</v>
      </c>
      <c r="K38" s="67">
        <f t="shared" si="2"/>
        <v>0</v>
      </c>
      <c r="L38" s="74" t="s">
        <v>524</v>
      </c>
    </row>
    <row r="39" spans="1:12" ht="15">
      <c r="A39" s="61" t="s">
        <v>78</v>
      </c>
      <c r="B39" s="62" t="s">
        <v>75</v>
      </c>
      <c r="C39" s="63" t="s">
        <v>60</v>
      </c>
      <c r="D39" s="63" t="s">
        <v>79</v>
      </c>
      <c r="E39" s="63">
        <v>1</v>
      </c>
      <c r="F39" s="64" t="s">
        <v>14</v>
      </c>
      <c r="G39" s="63"/>
      <c r="H39" s="65">
        <f t="shared" si="0"/>
        <v>0</v>
      </c>
      <c r="I39" s="63"/>
      <c r="J39" s="66">
        <f t="shared" si="3"/>
        <v>0</v>
      </c>
      <c r="K39" s="67">
        <f t="shared" si="2"/>
        <v>0</v>
      </c>
      <c r="L39" s="74" t="s">
        <v>524</v>
      </c>
    </row>
    <row r="40" spans="1:12" ht="15">
      <c r="A40" s="61" t="s">
        <v>80</v>
      </c>
      <c r="B40" s="62" t="s">
        <v>81</v>
      </c>
      <c r="C40" s="63" t="s">
        <v>60</v>
      </c>
      <c r="D40" s="63" t="s">
        <v>77</v>
      </c>
      <c r="E40" s="63">
        <v>5</v>
      </c>
      <c r="F40" s="64" t="s">
        <v>14</v>
      </c>
      <c r="G40" s="63"/>
      <c r="H40" s="65">
        <f t="shared" si="0"/>
        <v>0</v>
      </c>
      <c r="I40" s="63"/>
      <c r="J40" s="66">
        <f t="shared" si="3"/>
        <v>0</v>
      </c>
      <c r="K40" s="67">
        <f t="shared" si="2"/>
        <v>0</v>
      </c>
      <c r="L40" s="74" t="s">
        <v>524</v>
      </c>
    </row>
    <row r="41" spans="1:12">
      <c r="A41" s="21" t="s">
        <v>82</v>
      </c>
      <c r="B41" s="22" t="s">
        <v>83</v>
      </c>
      <c r="C41" s="23" t="s">
        <v>60</v>
      </c>
      <c r="D41" s="23" t="s">
        <v>77</v>
      </c>
      <c r="E41" s="23">
        <v>7</v>
      </c>
      <c r="F41" s="24" t="s">
        <v>14</v>
      </c>
      <c r="G41" s="5">
        <v>8.99</v>
      </c>
      <c r="H41" s="25">
        <f t="shared" si="0"/>
        <v>62.93</v>
      </c>
      <c r="I41" s="35"/>
      <c r="J41" s="33">
        <f t="shared" si="3"/>
        <v>5.3940000000000001</v>
      </c>
      <c r="K41" s="36">
        <f t="shared" si="2"/>
        <v>37.758000000000003</v>
      </c>
      <c r="L41" s="37"/>
    </row>
    <row r="42" spans="1:12">
      <c r="A42" s="21" t="s">
        <v>84</v>
      </c>
      <c r="B42" s="22" t="s">
        <v>23</v>
      </c>
      <c r="C42" s="23" t="s">
        <v>60</v>
      </c>
      <c r="D42" s="23" t="s">
        <v>85</v>
      </c>
      <c r="E42" s="23">
        <v>11</v>
      </c>
      <c r="F42" s="24" t="s">
        <v>14</v>
      </c>
      <c r="G42" s="5">
        <v>6.49</v>
      </c>
      <c r="H42" s="25">
        <f t="shared" si="0"/>
        <v>71.39</v>
      </c>
      <c r="I42" s="35"/>
      <c r="J42" s="33">
        <f t="shared" si="3"/>
        <v>3.8940000000000001</v>
      </c>
      <c r="K42" s="36">
        <f t="shared" si="2"/>
        <v>42.834000000000003</v>
      </c>
    </row>
    <row r="43" spans="1:12">
      <c r="A43" s="21" t="s">
        <v>86</v>
      </c>
      <c r="B43" s="22" t="s">
        <v>23</v>
      </c>
      <c r="C43" s="23" t="s">
        <v>60</v>
      </c>
      <c r="D43" s="23" t="s">
        <v>56</v>
      </c>
      <c r="E43" s="23">
        <v>2</v>
      </c>
      <c r="F43" s="24" t="s">
        <v>14</v>
      </c>
      <c r="G43" s="5">
        <v>6.99</v>
      </c>
      <c r="H43" s="25">
        <f t="shared" si="0"/>
        <v>13.98</v>
      </c>
      <c r="I43" s="35"/>
      <c r="J43" s="33">
        <f t="shared" si="3"/>
        <v>4.194</v>
      </c>
      <c r="K43" s="36">
        <f t="shared" si="2"/>
        <v>8.3879999999999999</v>
      </c>
    </row>
    <row r="44" spans="1:12">
      <c r="A44" s="21" t="s">
        <v>87</v>
      </c>
      <c r="B44" s="22" t="s">
        <v>23</v>
      </c>
      <c r="C44" s="23" t="s">
        <v>60</v>
      </c>
      <c r="D44" s="23" t="s">
        <v>26</v>
      </c>
      <c r="E44" s="23">
        <v>5</v>
      </c>
      <c r="F44" s="24" t="s">
        <v>14</v>
      </c>
      <c r="G44" s="5">
        <v>7.99</v>
      </c>
      <c r="H44" s="25">
        <f t="shared" si="0"/>
        <v>39.950000000000003</v>
      </c>
      <c r="I44" s="35"/>
      <c r="J44" s="33">
        <f t="shared" si="3"/>
        <v>4.7939999999999996</v>
      </c>
      <c r="K44" s="36">
        <f t="shared" si="2"/>
        <v>23.97</v>
      </c>
    </row>
    <row r="45" spans="1:12">
      <c r="A45" s="21" t="s">
        <v>88</v>
      </c>
      <c r="B45" s="22" t="s">
        <v>28</v>
      </c>
      <c r="C45" s="23" t="s">
        <v>60</v>
      </c>
      <c r="D45" s="23" t="s">
        <v>89</v>
      </c>
      <c r="E45" s="23">
        <v>17</v>
      </c>
      <c r="F45" s="24" t="s">
        <v>14</v>
      </c>
      <c r="G45" s="5">
        <v>6.49</v>
      </c>
      <c r="H45" s="25">
        <f t="shared" si="0"/>
        <v>110.33</v>
      </c>
      <c r="I45" s="35"/>
      <c r="J45" s="33">
        <f t="shared" si="3"/>
        <v>3.8940000000000001</v>
      </c>
      <c r="K45" s="36">
        <f t="shared" si="2"/>
        <v>66.197999999999993</v>
      </c>
    </row>
    <row r="46" spans="1:12">
      <c r="A46" s="21" t="s">
        <v>90</v>
      </c>
      <c r="B46" s="22" t="s">
        <v>28</v>
      </c>
      <c r="C46" s="23" t="s">
        <v>60</v>
      </c>
      <c r="D46" s="23" t="s">
        <v>26</v>
      </c>
      <c r="E46" s="23">
        <v>10</v>
      </c>
      <c r="F46" s="24" t="s">
        <v>14</v>
      </c>
      <c r="G46" s="5">
        <v>7.49</v>
      </c>
      <c r="H46" s="25">
        <f t="shared" si="0"/>
        <v>74.900000000000006</v>
      </c>
      <c r="I46" s="35"/>
      <c r="J46" s="33">
        <f t="shared" si="3"/>
        <v>4.4939999999999998</v>
      </c>
      <c r="K46" s="36">
        <f t="shared" si="2"/>
        <v>44.94</v>
      </c>
    </row>
    <row r="47" spans="1:12">
      <c r="A47" s="21" t="s">
        <v>91</v>
      </c>
      <c r="B47" s="22" t="s">
        <v>92</v>
      </c>
      <c r="C47" s="23" t="s">
        <v>60</v>
      </c>
      <c r="D47" s="23" t="s">
        <v>26</v>
      </c>
      <c r="E47" s="23">
        <v>7</v>
      </c>
      <c r="F47" s="24" t="s">
        <v>14</v>
      </c>
      <c r="G47" s="5">
        <v>8.99</v>
      </c>
      <c r="H47" s="25">
        <f t="shared" si="0"/>
        <v>62.93</v>
      </c>
      <c r="I47" s="35"/>
      <c r="J47" s="33">
        <f t="shared" si="3"/>
        <v>5.3940000000000001</v>
      </c>
      <c r="K47" s="36">
        <f t="shared" si="2"/>
        <v>37.758000000000003</v>
      </c>
    </row>
    <row r="48" spans="1:12">
      <c r="A48" s="21" t="s">
        <v>91</v>
      </c>
      <c r="B48" s="22" t="s">
        <v>92</v>
      </c>
      <c r="C48" s="23" t="s">
        <v>60</v>
      </c>
      <c r="D48" s="23" t="s">
        <v>16</v>
      </c>
      <c r="E48" s="23">
        <v>10</v>
      </c>
      <c r="F48" s="24" t="s">
        <v>14</v>
      </c>
      <c r="G48" s="5">
        <v>5.99</v>
      </c>
      <c r="H48" s="25">
        <f t="shared" si="0"/>
        <v>59.9</v>
      </c>
      <c r="I48" s="35"/>
      <c r="J48" s="33">
        <f t="shared" si="3"/>
        <v>3.5939999999999999</v>
      </c>
      <c r="K48" s="36">
        <f t="shared" si="2"/>
        <v>35.94</v>
      </c>
    </row>
    <row r="49" spans="1:12">
      <c r="A49" s="21" t="s">
        <v>93</v>
      </c>
      <c r="B49" s="22" t="s">
        <v>94</v>
      </c>
      <c r="C49" s="23" t="s">
        <v>60</v>
      </c>
      <c r="D49" s="23" t="s">
        <v>95</v>
      </c>
      <c r="E49" s="23">
        <v>13</v>
      </c>
      <c r="F49" s="24" t="s">
        <v>14</v>
      </c>
      <c r="G49" s="5">
        <v>5.99</v>
      </c>
      <c r="H49" s="25">
        <f t="shared" si="0"/>
        <v>77.87</v>
      </c>
      <c r="I49" s="35"/>
      <c r="J49" s="33">
        <f t="shared" si="3"/>
        <v>3.5939999999999999</v>
      </c>
      <c r="K49" s="36">
        <f t="shared" si="2"/>
        <v>46.722000000000001</v>
      </c>
    </row>
    <row r="50" spans="1:12">
      <c r="A50" s="21" t="s">
        <v>96</v>
      </c>
      <c r="B50" s="22" t="s">
        <v>94</v>
      </c>
      <c r="C50" s="23" t="s">
        <v>60</v>
      </c>
      <c r="D50" s="23" t="s">
        <v>26</v>
      </c>
      <c r="E50" s="23">
        <v>16</v>
      </c>
      <c r="F50" s="24" t="s">
        <v>14</v>
      </c>
      <c r="G50" s="5">
        <v>8.99</v>
      </c>
      <c r="H50" s="25">
        <f t="shared" si="0"/>
        <v>143.84</v>
      </c>
      <c r="I50" s="35"/>
      <c r="J50" s="33">
        <f t="shared" si="3"/>
        <v>5.3940000000000001</v>
      </c>
      <c r="K50" s="36">
        <f t="shared" si="2"/>
        <v>86.304000000000002</v>
      </c>
    </row>
    <row r="51" spans="1:12">
      <c r="A51" s="21" t="s">
        <v>97</v>
      </c>
      <c r="B51" s="22" t="s">
        <v>47</v>
      </c>
      <c r="C51" s="23" t="s">
        <v>60</v>
      </c>
      <c r="D51" s="23" t="s">
        <v>98</v>
      </c>
      <c r="E51" s="23">
        <v>1</v>
      </c>
      <c r="F51" s="24" t="s">
        <v>14</v>
      </c>
      <c r="G51" s="5">
        <v>5.99</v>
      </c>
      <c r="H51" s="25">
        <f t="shared" si="0"/>
        <v>5.99</v>
      </c>
      <c r="I51" s="35"/>
      <c r="J51" s="33">
        <f t="shared" si="3"/>
        <v>3.5939999999999999</v>
      </c>
      <c r="K51" s="36">
        <f t="shared" si="2"/>
        <v>3.5939999999999999</v>
      </c>
    </row>
    <row r="52" spans="1:12">
      <c r="A52" s="21" t="s">
        <v>99</v>
      </c>
      <c r="B52" s="22" t="s">
        <v>47</v>
      </c>
      <c r="C52" s="23" t="s">
        <v>60</v>
      </c>
      <c r="D52" s="23" t="s">
        <v>71</v>
      </c>
      <c r="E52" s="23">
        <v>2</v>
      </c>
      <c r="F52" s="24" t="s">
        <v>14</v>
      </c>
      <c r="G52" s="5">
        <v>5.99</v>
      </c>
      <c r="H52" s="25">
        <f t="shared" si="0"/>
        <v>11.98</v>
      </c>
      <c r="I52" s="35"/>
      <c r="J52" s="33">
        <f t="shared" si="3"/>
        <v>3.5939999999999999</v>
      </c>
      <c r="K52" s="36">
        <f t="shared" si="2"/>
        <v>7.1879999999999997</v>
      </c>
    </row>
    <row r="53" spans="1:12">
      <c r="A53" s="21" t="s">
        <v>100</v>
      </c>
      <c r="B53" s="22" t="s">
        <v>47</v>
      </c>
      <c r="C53" s="23" t="s">
        <v>60</v>
      </c>
      <c r="D53" s="23" t="s">
        <v>77</v>
      </c>
      <c r="E53" s="23">
        <v>6</v>
      </c>
      <c r="F53" s="24" t="s">
        <v>14</v>
      </c>
      <c r="G53" s="5">
        <v>6.99</v>
      </c>
      <c r="H53" s="25">
        <f t="shared" si="0"/>
        <v>41.94</v>
      </c>
      <c r="I53" s="35"/>
      <c r="J53" s="33">
        <f t="shared" si="3"/>
        <v>4.194</v>
      </c>
      <c r="K53" s="36">
        <f t="shared" si="2"/>
        <v>25.164000000000001</v>
      </c>
    </row>
    <row r="54" spans="1:12">
      <c r="A54" s="21" t="s">
        <v>101</v>
      </c>
      <c r="B54" s="22" t="s">
        <v>47</v>
      </c>
      <c r="C54" s="23" t="s">
        <v>60</v>
      </c>
      <c r="D54" s="23" t="s">
        <v>21</v>
      </c>
      <c r="E54" s="23">
        <v>2</v>
      </c>
      <c r="F54" s="24" t="s">
        <v>14</v>
      </c>
      <c r="G54" s="5">
        <v>7.99</v>
      </c>
      <c r="H54" s="25">
        <f t="shared" si="0"/>
        <v>15.98</v>
      </c>
      <c r="I54" s="35"/>
      <c r="J54" s="33">
        <f t="shared" si="3"/>
        <v>4.7939999999999996</v>
      </c>
      <c r="K54" s="36">
        <f t="shared" si="2"/>
        <v>9.5879999999999992</v>
      </c>
    </row>
    <row r="55" spans="1:12">
      <c r="A55" s="21" t="s">
        <v>102</v>
      </c>
      <c r="B55" s="22" t="s">
        <v>53</v>
      </c>
      <c r="C55" s="23" t="s">
        <v>60</v>
      </c>
      <c r="D55" s="23" t="s">
        <v>85</v>
      </c>
      <c r="E55" s="23">
        <v>52</v>
      </c>
      <c r="F55" s="24" t="s">
        <v>14</v>
      </c>
      <c r="G55" s="5">
        <v>6.99</v>
      </c>
      <c r="H55" s="25">
        <f t="shared" si="0"/>
        <v>363.48</v>
      </c>
      <c r="I55" s="35"/>
      <c r="J55" s="33">
        <f t="shared" si="3"/>
        <v>4.194</v>
      </c>
      <c r="K55" s="36">
        <f t="shared" si="2"/>
        <v>218.08799999999999</v>
      </c>
    </row>
    <row r="56" spans="1:12">
      <c r="A56" s="21" t="s">
        <v>103</v>
      </c>
      <c r="B56" s="22" t="s">
        <v>53</v>
      </c>
      <c r="C56" s="23" t="s">
        <v>60</v>
      </c>
      <c r="D56" s="23" t="s">
        <v>56</v>
      </c>
      <c r="E56" s="23">
        <v>26</v>
      </c>
      <c r="F56" s="24" t="s">
        <v>14</v>
      </c>
      <c r="G56" s="5">
        <v>8.99</v>
      </c>
      <c r="H56" s="25">
        <f t="shared" si="0"/>
        <v>233.74</v>
      </c>
      <c r="I56" s="35"/>
      <c r="J56" s="33">
        <f t="shared" si="3"/>
        <v>5.3940000000000001</v>
      </c>
      <c r="K56" s="36">
        <f t="shared" si="2"/>
        <v>140.244</v>
      </c>
    </row>
    <row r="57" spans="1:12">
      <c r="A57" s="21" t="s">
        <v>104</v>
      </c>
      <c r="B57" s="22" t="s">
        <v>53</v>
      </c>
      <c r="C57" s="23" t="s">
        <v>60</v>
      </c>
      <c r="D57" s="23" t="s">
        <v>26</v>
      </c>
      <c r="E57" s="23">
        <v>10</v>
      </c>
      <c r="F57" s="24" t="s">
        <v>14</v>
      </c>
      <c r="G57" s="5">
        <v>9.99</v>
      </c>
      <c r="H57" s="25">
        <f t="shared" si="0"/>
        <v>99.9</v>
      </c>
      <c r="I57" s="35"/>
      <c r="J57" s="33">
        <f t="shared" si="3"/>
        <v>5.9939999999999998</v>
      </c>
      <c r="K57" s="36">
        <f t="shared" ref="K57:K64" si="4">E57*J57</f>
        <v>59.94</v>
      </c>
    </row>
    <row r="58" spans="1:12">
      <c r="A58" s="21" t="s">
        <v>105</v>
      </c>
      <c r="B58" s="22" t="s">
        <v>106</v>
      </c>
      <c r="C58" s="23" t="s">
        <v>60</v>
      </c>
      <c r="D58" s="23" t="s">
        <v>85</v>
      </c>
      <c r="E58" s="23">
        <v>1</v>
      </c>
      <c r="F58" s="24" t="s">
        <v>14</v>
      </c>
      <c r="G58" s="5">
        <v>5.49</v>
      </c>
      <c r="H58" s="25">
        <f t="shared" si="0"/>
        <v>5.49</v>
      </c>
      <c r="I58" s="35"/>
      <c r="J58" s="33">
        <f t="shared" si="3"/>
        <v>3.294</v>
      </c>
      <c r="K58" s="36">
        <f t="shared" si="4"/>
        <v>3.294</v>
      </c>
    </row>
    <row r="59" spans="1:12">
      <c r="A59" s="21" t="s">
        <v>107</v>
      </c>
      <c r="B59" s="22" t="s">
        <v>106</v>
      </c>
      <c r="C59" s="23" t="s">
        <v>60</v>
      </c>
      <c r="D59" s="23" t="s">
        <v>79</v>
      </c>
      <c r="E59" s="23">
        <v>3</v>
      </c>
      <c r="F59" s="24" t="s">
        <v>14</v>
      </c>
      <c r="G59" s="5">
        <v>8.99</v>
      </c>
      <c r="H59" s="25">
        <f t="shared" si="0"/>
        <v>26.97</v>
      </c>
      <c r="I59" s="35"/>
      <c r="J59" s="33">
        <f t="shared" si="3"/>
        <v>5.3940000000000001</v>
      </c>
      <c r="K59" s="36">
        <f t="shared" si="4"/>
        <v>16.181999999999999</v>
      </c>
    </row>
    <row r="60" spans="1:12" ht="15">
      <c r="A60" s="61" t="s">
        <v>108</v>
      </c>
      <c r="B60" s="62" t="s">
        <v>109</v>
      </c>
      <c r="C60" s="63" t="s">
        <v>60</v>
      </c>
      <c r="D60" s="63" t="s">
        <v>71</v>
      </c>
      <c r="E60" s="63">
        <v>1</v>
      </c>
      <c r="F60" s="64" t="s">
        <v>14</v>
      </c>
      <c r="G60" s="63"/>
      <c r="H60" s="65">
        <f t="shared" si="0"/>
        <v>0</v>
      </c>
      <c r="I60" s="63"/>
      <c r="J60" s="66">
        <f t="shared" si="3"/>
        <v>0</v>
      </c>
      <c r="K60" s="67">
        <f t="shared" si="4"/>
        <v>0</v>
      </c>
      <c r="L60" s="74" t="s">
        <v>524</v>
      </c>
    </row>
    <row r="61" spans="1:12" ht="15">
      <c r="A61" s="61" t="s">
        <v>110</v>
      </c>
      <c r="B61" s="62" t="s">
        <v>109</v>
      </c>
      <c r="C61" s="63" t="s">
        <v>60</v>
      </c>
      <c r="D61" s="63" t="s">
        <v>111</v>
      </c>
      <c r="E61" s="63">
        <v>3</v>
      </c>
      <c r="F61" s="64" t="s">
        <v>14</v>
      </c>
      <c r="G61" s="63"/>
      <c r="H61" s="65">
        <f t="shared" si="0"/>
        <v>0</v>
      </c>
      <c r="I61" s="63"/>
      <c r="J61" s="66">
        <f t="shared" si="3"/>
        <v>0</v>
      </c>
      <c r="K61" s="67">
        <f t="shared" si="4"/>
        <v>0</v>
      </c>
      <c r="L61" s="74" t="s">
        <v>524</v>
      </c>
    </row>
    <row r="62" spans="1:12">
      <c r="A62" s="21" t="s">
        <v>112</v>
      </c>
      <c r="B62" s="22" t="s">
        <v>40</v>
      </c>
      <c r="C62" s="23" t="s">
        <v>60</v>
      </c>
      <c r="D62" s="23" t="s">
        <v>16</v>
      </c>
      <c r="E62" s="23">
        <v>10</v>
      </c>
      <c r="F62" s="24" t="s">
        <v>14</v>
      </c>
      <c r="G62" s="5">
        <v>6.49</v>
      </c>
      <c r="H62" s="25">
        <f t="shared" si="0"/>
        <v>64.900000000000006</v>
      </c>
      <c r="I62" s="35"/>
      <c r="J62" s="33">
        <f t="shared" si="3"/>
        <v>3.8940000000000001</v>
      </c>
      <c r="K62" s="36">
        <f t="shared" si="4"/>
        <v>38.94</v>
      </c>
    </row>
    <row r="63" spans="1:12">
      <c r="A63" s="21" t="s">
        <v>113</v>
      </c>
      <c r="B63" s="22" t="s">
        <v>40</v>
      </c>
      <c r="C63" s="23" t="s">
        <v>60</v>
      </c>
      <c r="D63" s="23" t="s">
        <v>79</v>
      </c>
      <c r="E63" s="23">
        <v>10</v>
      </c>
      <c r="F63" s="24" t="s">
        <v>14</v>
      </c>
      <c r="G63" s="5">
        <v>10.99</v>
      </c>
      <c r="H63" s="25">
        <f t="shared" si="0"/>
        <v>109.9</v>
      </c>
      <c r="I63" s="35"/>
      <c r="J63" s="33">
        <f t="shared" si="3"/>
        <v>6.5940000000000003</v>
      </c>
      <c r="K63" s="36">
        <f t="shared" si="4"/>
        <v>65.94</v>
      </c>
    </row>
    <row r="64" spans="1:12" ht="15">
      <c r="A64" s="61" t="s">
        <v>114</v>
      </c>
      <c r="B64" s="62" t="s">
        <v>115</v>
      </c>
      <c r="C64" s="63" t="s">
        <v>60</v>
      </c>
      <c r="D64" s="63" t="s">
        <v>56</v>
      </c>
      <c r="E64" s="63">
        <v>5</v>
      </c>
      <c r="F64" s="64" t="s">
        <v>14</v>
      </c>
      <c r="G64" s="63"/>
      <c r="H64" s="65">
        <f t="shared" si="0"/>
        <v>0</v>
      </c>
      <c r="I64" s="63"/>
      <c r="J64" s="66">
        <f t="shared" si="3"/>
        <v>0</v>
      </c>
      <c r="K64" s="67">
        <f t="shared" si="4"/>
        <v>0</v>
      </c>
      <c r="L64" s="74" t="s">
        <v>524</v>
      </c>
    </row>
    <row r="65" spans="1:12" ht="15">
      <c r="A65" s="61" t="s">
        <v>116</v>
      </c>
      <c r="B65" s="62" t="s">
        <v>117</v>
      </c>
      <c r="C65" s="63" t="s">
        <v>60</v>
      </c>
      <c r="D65" s="63" t="s">
        <v>56</v>
      </c>
      <c r="E65" s="63">
        <v>3</v>
      </c>
      <c r="F65" s="64" t="s">
        <v>14</v>
      </c>
      <c r="G65" s="63"/>
      <c r="H65" s="65">
        <f t="shared" si="0"/>
        <v>0</v>
      </c>
      <c r="I65" s="63"/>
      <c r="J65" s="66">
        <f t="shared" si="3"/>
        <v>0</v>
      </c>
      <c r="K65" s="67">
        <f t="shared" ref="K65" si="5">E65*J65</f>
        <v>0</v>
      </c>
      <c r="L65" s="74" t="s">
        <v>524</v>
      </c>
    </row>
    <row r="66" spans="1:12">
      <c r="A66" s="21" t="s">
        <v>118</v>
      </c>
      <c r="B66" s="22" t="s">
        <v>119</v>
      </c>
      <c r="C66" s="23" t="s">
        <v>60</v>
      </c>
      <c r="D66" s="23" t="s">
        <v>26</v>
      </c>
      <c r="E66" s="23">
        <v>3</v>
      </c>
      <c r="F66" s="24" t="s">
        <v>14</v>
      </c>
      <c r="G66" s="5">
        <v>8.49</v>
      </c>
      <c r="H66" s="25">
        <f t="shared" ref="H66:H129" si="6">E66*G66</f>
        <v>25.47</v>
      </c>
      <c r="I66" s="35"/>
      <c r="J66" s="33">
        <f t="shared" si="3"/>
        <v>5.0940000000000003</v>
      </c>
      <c r="K66" s="36">
        <f t="shared" ref="K66:K83" si="7">E66*J66</f>
        <v>15.282</v>
      </c>
    </row>
    <row r="67" spans="1:12">
      <c r="A67" s="21" t="s">
        <v>120</v>
      </c>
      <c r="B67" s="22" t="s">
        <v>51</v>
      </c>
      <c r="C67" s="23" t="s">
        <v>60</v>
      </c>
      <c r="D67" s="23" t="s">
        <v>85</v>
      </c>
      <c r="E67" s="23">
        <v>2</v>
      </c>
      <c r="F67" s="24" t="s">
        <v>14</v>
      </c>
      <c r="G67" s="5">
        <v>6.49</v>
      </c>
      <c r="H67" s="25">
        <f t="shared" si="6"/>
        <v>12.98</v>
      </c>
      <c r="I67" s="35"/>
      <c r="J67" s="33">
        <f t="shared" ref="J67:J96" si="8">G67*0.6</f>
        <v>3.8940000000000001</v>
      </c>
      <c r="K67" s="36">
        <f t="shared" si="7"/>
        <v>7.7880000000000003</v>
      </c>
    </row>
    <row r="68" spans="1:12">
      <c r="A68" s="21" t="s">
        <v>121</v>
      </c>
      <c r="B68" s="22" t="s">
        <v>51</v>
      </c>
      <c r="C68" s="23" t="s">
        <v>60</v>
      </c>
      <c r="D68" s="23" t="s">
        <v>79</v>
      </c>
      <c r="E68" s="23">
        <v>2</v>
      </c>
      <c r="F68" s="24" t="s">
        <v>14</v>
      </c>
      <c r="G68" s="5">
        <v>8.99</v>
      </c>
      <c r="H68" s="25">
        <f t="shared" si="6"/>
        <v>17.98</v>
      </c>
      <c r="I68" s="35"/>
      <c r="J68" s="33">
        <f t="shared" si="8"/>
        <v>5.3940000000000001</v>
      </c>
      <c r="K68" s="36">
        <f t="shared" si="7"/>
        <v>10.788</v>
      </c>
    </row>
    <row r="69" spans="1:12">
      <c r="A69" s="21" t="s">
        <v>122</v>
      </c>
      <c r="B69" s="22" t="s">
        <v>123</v>
      </c>
      <c r="C69" s="23" t="s">
        <v>60</v>
      </c>
      <c r="D69" s="23" t="s">
        <v>124</v>
      </c>
      <c r="E69" s="23">
        <v>10</v>
      </c>
      <c r="F69" s="24" t="s">
        <v>14</v>
      </c>
      <c r="G69" s="5">
        <v>9.99</v>
      </c>
      <c r="H69" s="25">
        <f t="shared" si="6"/>
        <v>99.9</v>
      </c>
      <c r="I69" s="35"/>
      <c r="J69" s="33">
        <f t="shared" si="8"/>
        <v>5.9939999999999998</v>
      </c>
      <c r="K69" s="36">
        <f t="shared" si="7"/>
        <v>59.94</v>
      </c>
    </row>
    <row r="70" spans="1:12" ht="15">
      <c r="A70" s="61" t="s">
        <v>125</v>
      </c>
      <c r="B70" s="62" t="s">
        <v>126</v>
      </c>
      <c r="C70" s="63" t="s">
        <v>60</v>
      </c>
      <c r="D70" s="63" t="s">
        <v>127</v>
      </c>
      <c r="E70" s="63">
        <v>1</v>
      </c>
      <c r="F70" s="64" t="s">
        <v>14</v>
      </c>
      <c r="G70" s="63"/>
      <c r="H70" s="65">
        <f t="shared" si="6"/>
        <v>0</v>
      </c>
      <c r="I70" s="63"/>
      <c r="J70" s="66">
        <f t="shared" si="8"/>
        <v>0</v>
      </c>
      <c r="K70" s="67">
        <f t="shared" si="7"/>
        <v>0</v>
      </c>
      <c r="L70" s="74" t="s">
        <v>524</v>
      </c>
    </row>
    <row r="71" spans="1:12" ht="15">
      <c r="A71" s="61" t="s">
        <v>128</v>
      </c>
      <c r="B71" s="62" t="s">
        <v>126</v>
      </c>
      <c r="C71" s="63" t="s">
        <v>60</v>
      </c>
      <c r="D71" s="63" t="s">
        <v>21</v>
      </c>
      <c r="E71" s="63">
        <v>3</v>
      </c>
      <c r="F71" s="64" t="s">
        <v>14</v>
      </c>
      <c r="G71" s="63"/>
      <c r="H71" s="65">
        <f t="shared" si="6"/>
        <v>0</v>
      </c>
      <c r="I71" s="63"/>
      <c r="J71" s="66">
        <f t="shared" si="8"/>
        <v>0</v>
      </c>
      <c r="K71" s="67">
        <f t="shared" si="7"/>
        <v>0</v>
      </c>
      <c r="L71" s="74" t="s">
        <v>524</v>
      </c>
    </row>
    <row r="72" spans="1:12" ht="15">
      <c r="A72" s="61" t="s">
        <v>129</v>
      </c>
      <c r="B72" s="62" t="s">
        <v>126</v>
      </c>
      <c r="C72" s="63" t="s">
        <v>60</v>
      </c>
      <c r="D72" s="63" t="s">
        <v>130</v>
      </c>
      <c r="E72" s="63">
        <v>1</v>
      </c>
      <c r="F72" s="64" t="s">
        <v>14</v>
      </c>
      <c r="G72" s="63"/>
      <c r="H72" s="65">
        <f t="shared" si="6"/>
        <v>0</v>
      </c>
      <c r="I72" s="63"/>
      <c r="J72" s="66">
        <f t="shared" si="8"/>
        <v>0</v>
      </c>
      <c r="K72" s="67">
        <f t="shared" si="7"/>
        <v>0</v>
      </c>
      <c r="L72" s="74" t="s">
        <v>524</v>
      </c>
    </row>
    <row r="73" spans="1:12">
      <c r="A73" s="21" t="s">
        <v>131</v>
      </c>
      <c r="B73" s="22" t="s">
        <v>36</v>
      </c>
      <c r="C73" s="23" t="s">
        <v>132</v>
      </c>
      <c r="D73" s="23" t="s">
        <v>133</v>
      </c>
      <c r="E73" s="23">
        <v>1</v>
      </c>
      <c r="F73" s="24" t="s">
        <v>14</v>
      </c>
      <c r="G73" s="5">
        <v>6.99</v>
      </c>
      <c r="H73" s="25">
        <f t="shared" si="6"/>
        <v>6.99</v>
      </c>
      <c r="I73" s="35"/>
      <c r="J73" s="33">
        <f t="shared" si="8"/>
        <v>4.194</v>
      </c>
      <c r="K73" s="36">
        <f t="shared" si="7"/>
        <v>4.194</v>
      </c>
    </row>
    <row r="74" spans="1:12">
      <c r="A74" s="38" t="s">
        <v>134</v>
      </c>
      <c r="B74" s="22" t="s">
        <v>11</v>
      </c>
      <c r="C74" s="23" t="s">
        <v>135</v>
      </c>
      <c r="D74" s="23" t="s">
        <v>66</v>
      </c>
      <c r="E74" s="23">
        <v>1</v>
      </c>
      <c r="F74" s="24" t="s">
        <v>14</v>
      </c>
      <c r="G74" s="5">
        <v>14.99</v>
      </c>
      <c r="H74" s="25">
        <f t="shared" si="6"/>
        <v>14.99</v>
      </c>
      <c r="I74" s="35"/>
      <c r="J74" s="33">
        <f t="shared" si="8"/>
        <v>8.9939999999999998</v>
      </c>
      <c r="K74" s="36">
        <f t="shared" si="7"/>
        <v>8.9939999999999998</v>
      </c>
    </row>
    <row r="75" spans="1:12">
      <c r="A75" s="38" t="s">
        <v>136</v>
      </c>
      <c r="B75" s="22" t="s">
        <v>18</v>
      </c>
      <c r="C75" s="23" t="s">
        <v>135</v>
      </c>
      <c r="D75" s="23" t="s">
        <v>66</v>
      </c>
      <c r="E75" s="23">
        <v>4</v>
      </c>
      <c r="F75" s="24" t="s">
        <v>14</v>
      </c>
      <c r="G75" s="5">
        <v>17.489999999999998</v>
      </c>
      <c r="H75" s="25">
        <f t="shared" si="6"/>
        <v>69.959999999999994</v>
      </c>
      <c r="I75" s="35"/>
      <c r="J75" s="33">
        <f t="shared" si="8"/>
        <v>10.494</v>
      </c>
      <c r="K75" s="36">
        <f t="shared" si="7"/>
        <v>41.975999999999999</v>
      </c>
    </row>
    <row r="76" spans="1:12">
      <c r="A76" s="38" t="s">
        <v>137</v>
      </c>
      <c r="B76" s="22" t="s">
        <v>23</v>
      </c>
      <c r="C76" s="23" t="s">
        <v>135</v>
      </c>
      <c r="D76" s="23" t="s">
        <v>26</v>
      </c>
      <c r="E76" s="23">
        <v>1</v>
      </c>
      <c r="F76" s="24" t="s">
        <v>14</v>
      </c>
      <c r="G76" s="5">
        <v>14.99</v>
      </c>
      <c r="H76" s="25">
        <f t="shared" si="6"/>
        <v>14.99</v>
      </c>
      <c r="I76" s="35"/>
      <c r="J76" s="33">
        <f t="shared" si="8"/>
        <v>8.9939999999999998</v>
      </c>
      <c r="K76" s="36">
        <f t="shared" si="7"/>
        <v>8.9939999999999998</v>
      </c>
    </row>
    <row r="77" spans="1:12">
      <c r="A77" s="38" t="s">
        <v>138</v>
      </c>
      <c r="B77" s="22" t="s">
        <v>23</v>
      </c>
      <c r="C77" s="23" t="s">
        <v>135</v>
      </c>
      <c r="D77" s="23" t="s">
        <v>66</v>
      </c>
      <c r="E77" s="23">
        <v>3</v>
      </c>
      <c r="F77" s="24" t="s">
        <v>14</v>
      </c>
      <c r="G77" s="5">
        <v>17.489999999999998</v>
      </c>
      <c r="H77" s="25">
        <f t="shared" si="6"/>
        <v>52.47</v>
      </c>
      <c r="I77" s="35"/>
      <c r="J77" s="33">
        <f t="shared" si="8"/>
        <v>10.494</v>
      </c>
      <c r="K77" s="36">
        <f t="shared" si="7"/>
        <v>31.481999999999999</v>
      </c>
    </row>
    <row r="78" spans="1:12">
      <c r="A78" s="38" t="s">
        <v>139</v>
      </c>
      <c r="B78" s="22" t="s">
        <v>28</v>
      </c>
      <c r="C78" s="23" t="s">
        <v>135</v>
      </c>
      <c r="D78" s="23" t="s">
        <v>26</v>
      </c>
      <c r="E78" s="23">
        <v>1</v>
      </c>
      <c r="F78" s="24" t="s">
        <v>14</v>
      </c>
      <c r="G78" s="5">
        <v>11.99</v>
      </c>
      <c r="H78" s="25">
        <f t="shared" si="6"/>
        <v>11.99</v>
      </c>
      <c r="I78" s="35"/>
      <c r="J78" s="33">
        <f t="shared" si="8"/>
        <v>7.194</v>
      </c>
      <c r="K78" s="36">
        <f t="shared" si="7"/>
        <v>7.194</v>
      </c>
    </row>
    <row r="79" spans="1:12">
      <c r="A79" s="38"/>
      <c r="B79" s="22" t="s">
        <v>140</v>
      </c>
      <c r="C79" s="23" t="s">
        <v>135</v>
      </c>
      <c r="D79" s="23" t="s">
        <v>85</v>
      </c>
      <c r="E79" s="23">
        <v>1</v>
      </c>
      <c r="F79" s="24" t="s">
        <v>14</v>
      </c>
      <c r="G79" s="5">
        <v>25</v>
      </c>
      <c r="H79" s="25">
        <f t="shared" si="6"/>
        <v>25</v>
      </c>
      <c r="I79" s="35"/>
      <c r="J79" s="33">
        <f t="shared" si="8"/>
        <v>15</v>
      </c>
      <c r="K79" s="36">
        <f t="shared" si="7"/>
        <v>15</v>
      </c>
    </row>
    <row r="80" spans="1:12">
      <c r="A80" s="38"/>
      <c r="B80" s="22" t="s">
        <v>141</v>
      </c>
      <c r="C80" s="23" t="s">
        <v>135</v>
      </c>
      <c r="D80" s="23" t="s">
        <v>85</v>
      </c>
      <c r="E80" s="23">
        <v>1</v>
      </c>
      <c r="F80" s="24" t="s">
        <v>14</v>
      </c>
      <c r="G80" s="5">
        <v>25</v>
      </c>
      <c r="H80" s="25">
        <f t="shared" si="6"/>
        <v>25</v>
      </c>
      <c r="I80" s="35"/>
      <c r="J80" s="33">
        <f t="shared" si="8"/>
        <v>15</v>
      </c>
      <c r="K80" s="36">
        <f t="shared" si="7"/>
        <v>15</v>
      </c>
    </row>
    <row r="81" spans="1:11">
      <c r="A81" s="38" t="s">
        <v>142</v>
      </c>
      <c r="B81" s="22" t="s">
        <v>31</v>
      </c>
      <c r="C81" s="23" t="s">
        <v>135</v>
      </c>
      <c r="D81" s="23" t="s">
        <v>56</v>
      </c>
      <c r="E81" s="23">
        <v>1</v>
      </c>
      <c r="F81" s="24" t="s">
        <v>14</v>
      </c>
      <c r="G81" s="5">
        <v>11.99</v>
      </c>
      <c r="H81" s="25">
        <f t="shared" si="6"/>
        <v>11.99</v>
      </c>
      <c r="I81" s="35"/>
      <c r="J81" s="33">
        <f t="shared" si="8"/>
        <v>7.194</v>
      </c>
      <c r="K81" s="36">
        <f t="shared" si="7"/>
        <v>7.194</v>
      </c>
    </row>
    <row r="82" spans="1:11">
      <c r="A82" s="38" t="s">
        <v>143</v>
      </c>
      <c r="B82" s="22" t="s">
        <v>144</v>
      </c>
      <c r="C82" s="23" t="s">
        <v>135</v>
      </c>
      <c r="D82" s="23" t="s">
        <v>66</v>
      </c>
      <c r="E82" s="23">
        <v>3</v>
      </c>
      <c r="F82" s="24" t="s">
        <v>14</v>
      </c>
      <c r="G82" s="5">
        <v>17.489999999999998</v>
      </c>
      <c r="H82" s="25">
        <f t="shared" si="6"/>
        <v>52.47</v>
      </c>
      <c r="I82" s="35"/>
      <c r="J82" s="33">
        <f t="shared" si="8"/>
        <v>10.494</v>
      </c>
      <c r="K82" s="36">
        <f t="shared" si="7"/>
        <v>31.481999999999999</v>
      </c>
    </row>
    <row r="83" spans="1:11">
      <c r="A83" s="38" t="s">
        <v>145</v>
      </c>
      <c r="B83" s="22" t="s">
        <v>92</v>
      </c>
      <c r="C83" s="23" t="s">
        <v>135</v>
      </c>
      <c r="D83" s="23" t="s">
        <v>66</v>
      </c>
      <c r="E83" s="23">
        <v>1</v>
      </c>
      <c r="F83" s="24" t="s">
        <v>14</v>
      </c>
      <c r="G83" s="5">
        <v>17.489999999999998</v>
      </c>
      <c r="H83" s="25">
        <f t="shared" si="6"/>
        <v>17.489999999999998</v>
      </c>
      <c r="I83" s="35"/>
      <c r="J83" s="33">
        <f t="shared" si="8"/>
        <v>10.494</v>
      </c>
      <c r="K83" s="36">
        <f t="shared" si="7"/>
        <v>10.494</v>
      </c>
    </row>
    <row r="84" spans="1:11">
      <c r="A84" s="38" t="s">
        <v>146</v>
      </c>
      <c r="B84" s="22" t="s">
        <v>92</v>
      </c>
      <c r="C84" s="23" t="s">
        <v>135</v>
      </c>
      <c r="D84" s="23" t="s">
        <v>62</v>
      </c>
      <c r="E84" s="23">
        <v>1</v>
      </c>
      <c r="F84" s="24" t="s">
        <v>14</v>
      </c>
      <c r="G84" s="5">
        <v>11.99</v>
      </c>
      <c r="H84" s="25">
        <f t="shared" si="6"/>
        <v>11.99</v>
      </c>
      <c r="I84" s="35"/>
      <c r="J84" s="33">
        <f t="shared" si="8"/>
        <v>7.194</v>
      </c>
      <c r="K84" s="36">
        <f t="shared" ref="K84:K90" si="9">E84*J84</f>
        <v>7.194</v>
      </c>
    </row>
    <row r="85" spans="1:11">
      <c r="A85" s="38" t="s">
        <v>147</v>
      </c>
      <c r="B85" s="22" t="s">
        <v>92</v>
      </c>
      <c r="C85" s="23" t="s">
        <v>135</v>
      </c>
      <c r="D85" s="23" t="s">
        <v>21</v>
      </c>
      <c r="E85" s="23">
        <v>1</v>
      </c>
      <c r="F85" s="24" t="s">
        <v>14</v>
      </c>
      <c r="G85" s="5">
        <v>11.99</v>
      </c>
      <c r="H85" s="25">
        <f t="shared" si="6"/>
        <v>11.99</v>
      </c>
      <c r="I85" s="35"/>
      <c r="J85" s="33">
        <f t="shared" si="8"/>
        <v>7.194</v>
      </c>
      <c r="K85" s="36">
        <f t="shared" si="9"/>
        <v>7.194</v>
      </c>
    </row>
    <row r="86" spans="1:11">
      <c r="A86" s="38" t="s">
        <v>148</v>
      </c>
      <c r="B86" s="22" t="s">
        <v>94</v>
      </c>
      <c r="C86" s="23" t="s">
        <v>135</v>
      </c>
      <c r="D86" s="23" t="s">
        <v>149</v>
      </c>
      <c r="E86" s="23">
        <v>1</v>
      </c>
      <c r="F86" s="24" t="s">
        <v>14</v>
      </c>
      <c r="G86" s="5">
        <v>17.489999999999998</v>
      </c>
      <c r="H86" s="25">
        <f t="shared" si="6"/>
        <v>17.489999999999998</v>
      </c>
      <c r="I86" s="35"/>
      <c r="J86" s="33">
        <f t="shared" si="8"/>
        <v>10.494</v>
      </c>
      <c r="K86" s="36">
        <f t="shared" si="9"/>
        <v>10.494</v>
      </c>
    </row>
    <row r="87" spans="1:11">
      <c r="A87" s="38" t="s">
        <v>150</v>
      </c>
      <c r="B87" s="22" t="s">
        <v>106</v>
      </c>
      <c r="C87" s="23" t="s">
        <v>135</v>
      </c>
      <c r="D87" s="23" t="s">
        <v>66</v>
      </c>
      <c r="E87" s="23">
        <v>3</v>
      </c>
      <c r="F87" s="24" t="s">
        <v>14</v>
      </c>
      <c r="G87" s="5">
        <v>17.489999999999998</v>
      </c>
      <c r="H87" s="25">
        <f t="shared" si="6"/>
        <v>52.47</v>
      </c>
      <c r="I87" s="35"/>
      <c r="J87" s="33">
        <f t="shared" si="8"/>
        <v>10.494</v>
      </c>
      <c r="K87" s="36">
        <f t="shared" si="9"/>
        <v>31.481999999999999</v>
      </c>
    </row>
    <row r="88" spans="1:11">
      <c r="A88" s="38" t="s">
        <v>151</v>
      </c>
      <c r="B88" s="22" t="s">
        <v>40</v>
      </c>
      <c r="C88" s="23" t="s">
        <v>135</v>
      </c>
      <c r="D88" s="23" t="s">
        <v>56</v>
      </c>
      <c r="E88" s="23">
        <v>3</v>
      </c>
      <c r="F88" s="24" t="s">
        <v>14</v>
      </c>
      <c r="G88" s="5">
        <v>18.989999999999998</v>
      </c>
      <c r="H88" s="25">
        <f t="shared" si="6"/>
        <v>56.97</v>
      </c>
      <c r="I88" s="35"/>
      <c r="J88" s="33">
        <f t="shared" si="8"/>
        <v>11.394</v>
      </c>
      <c r="K88" s="36">
        <f t="shared" si="9"/>
        <v>34.182000000000002</v>
      </c>
    </row>
    <row r="89" spans="1:11" s="2" customFormat="1">
      <c r="A89" s="21" t="s">
        <v>152</v>
      </c>
      <c r="B89" s="26" t="s">
        <v>153</v>
      </c>
      <c r="C89" s="27" t="s">
        <v>135</v>
      </c>
      <c r="D89" s="27" t="s">
        <v>66</v>
      </c>
      <c r="E89" s="27">
        <v>1</v>
      </c>
      <c r="F89" s="39" t="s">
        <v>14</v>
      </c>
      <c r="G89" s="28">
        <v>39</v>
      </c>
      <c r="H89" s="25">
        <f t="shared" si="6"/>
        <v>39</v>
      </c>
      <c r="I89" s="35"/>
      <c r="J89" s="33">
        <f t="shared" si="8"/>
        <v>23.4</v>
      </c>
      <c r="K89" s="40">
        <f t="shared" si="9"/>
        <v>23.4</v>
      </c>
    </row>
    <row r="90" spans="1:11">
      <c r="A90" s="38" t="s">
        <v>154</v>
      </c>
      <c r="B90" s="22" t="s">
        <v>155</v>
      </c>
      <c r="C90" s="23" t="s">
        <v>135</v>
      </c>
      <c r="D90" s="23" t="s">
        <v>26</v>
      </c>
      <c r="E90" s="23">
        <v>1</v>
      </c>
      <c r="F90" s="24" t="s">
        <v>14</v>
      </c>
      <c r="G90" s="5">
        <v>8.99</v>
      </c>
      <c r="H90" s="25">
        <f t="shared" si="6"/>
        <v>8.99</v>
      </c>
      <c r="I90" s="35"/>
      <c r="J90" s="33">
        <f t="shared" si="8"/>
        <v>5.3940000000000001</v>
      </c>
      <c r="K90" s="36">
        <f t="shared" si="9"/>
        <v>5.3940000000000001</v>
      </c>
    </row>
    <row r="91" spans="1:11">
      <c r="A91" s="38" t="s">
        <v>156</v>
      </c>
      <c r="B91" s="22" t="s">
        <v>51</v>
      </c>
      <c r="C91" s="23" t="s">
        <v>135</v>
      </c>
      <c r="D91" s="23" t="s">
        <v>56</v>
      </c>
      <c r="E91" s="23">
        <v>3</v>
      </c>
      <c r="F91" s="24" t="s">
        <v>14</v>
      </c>
      <c r="G91" s="5">
        <v>12.99</v>
      </c>
      <c r="H91" s="25">
        <f t="shared" si="6"/>
        <v>38.97</v>
      </c>
      <c r="I91" s="35"/>
      <c r="J91" s="33">
        <f t="shared" si="8"/>
        <v>7.7939999999999996</v>
      </c>
      <c r="K91" s="36">
        <f t="shared" ref="K91:K190" si="10">E91*J91</f>
        <v>23.382000000000001</v>
      </c>
    </row>
    <row r="92" spans="1:11">
      <c r="A92" s="38" t="s">
        <v>157</v>
      </c>
      <c r="B92" s="22" t="s">
        <v>51</v>
      </c>
      <c r="C92" s="23" t="s">
        <v>135</v>
      </c>
      <c r="D92" s="23" t="s">
        <v>26</v>
      </c>
      <c r="E92" s="23">
        <v>1</v>
      </c>
      <c r="F92" s="24" t="s">
        <v>14</v>
      </c>
      <c r="G92" s="5">
        <v>13.99</v>
      </c>
      <c r="H92" s="25">
        <f t="shared" si="6"/>
        <v>13.99</v>
      </c>
      <c r="I92" s="35"/>
      <c r="J92" s="33">
        <f t="shared" si="8"/>
        <v>8.3940000000000001</v>
      </c>
      <c r="K92" s="36">
        <f t="shared" si="10"/>
        <v>8.3940000000000001</v>
      </c>
    </row>
    <row r="93" spans="1:11">
      <c r="A93" s="38" t="s">
        <v>158</v>
      </c>
      <c r="B93" s="22" t="s">
        <v>53</v>
      </c>
      <c r="C93" s="23" t="s">
        <v>135</v>
      </c>
      <c r="D93" s="23" t="s">
        <v>56</v>
      </c>
      <c r="E93" s="23">
        <v>4</v>
      </c>
      <c r="F93" s="24" t="s">
        <v>14</v>
      </c>
      <c r="G93" s="5">
        <v>14.99</v>
      </c>
      <c r="H93" s="25">
        <f t="shared" si="6"/>
        <v>59.96</v>
      </c>
      <c r="I93" s="35"/>
      <c r="J93" s="33">
        <f t="shared" si="8"/>
        <v>8.9939999999999998</v>
      </c>
      <c r="K93" s="36">
        <f t="shared" si="10"/>
        <v>35.975999999999999</v>
      </c>
    </row>
    <row r="94" spans="1:11">
      <c r="A94" s="38" t="s">
        <v>159</v>
      </c>
      <c r="B94" s="22" t="s">
        <v>53</v>
      </c>
      <c r="C94" s="23" t="s">
        <v>135</v>
      </c>
      <c r="D94" s="23" t="s">
        <v>66</v>
      </c>
      <c r="E94" s="23">
        <v>1</v>
      </c>
      <c r="F94" s="24" t="s">
        <v>14</v>
      </c>
      <c r="G94" s="5">
        <v>19.989999999999998</v>
      </c>
      <c r="H94" s="25">
        <f t="shared" si="6"/>
        <v>19.989999999999998</v>
      </c>
      <c r="I94" s="35"/>
      <c r="J94" s="33">
        <f t="shared" si="8"/>
        <v>11.994</v>
      </c>
      <c r="K94" s="36">
        <f t="shared" si="10"/>
        <v>11.994</v>
      </c>
    </row>
    <row r="95" spans="1:11">
      <c r="A95" s="38" t="s">
        <v>160</v>
      </c>
      <c r="B95" s="22" t="s">
        <v>58</v>
      </c>
      <c r="C95" s="23" t="s">
        <v>135</v>
      </c>
      <c r="D95" s="23" t="s">
        <v>66</v>
      </c>
      <c r="E95" s="23">
        <v>5</v>
      </c>
      <c r="F95" s="24" t="s">
        <v>14</v>
      </c>
      <c r="G95" s="5">
        <v>15.49</v>
      </c>
      <c r="H95" s="25">
        <f t="shared" si="6"/>
        <v>77.45</v>
      </c>
      <c r="I95" s="35"/>
      <c r="J95" s="33">
        <f t="shared" si="8"/>
        <v>9.2940000000000005</v>
      </c>
      <c r="K95" s="36">
        <f t="shared" si="10"/>
        <v>46.47</v>
      </c>
    </row>
    <row r="96" spans="1:11">
      <c r="A96" s="38" t="s">
        <v>161</v>
      </c>
      <c r="B96" s="22" t="s">
        <v>58</v>
      </c>
      <c r="C96" s="23" t="s">
        <v>135</v>
      </c>
      <c r="D96" s="23" t="s">
        <v>13</v>
      </c>
      <c r="E96" s="23">
        <v>1</v>
      </c>
      <c r="F96" s="24" t="s">
        <v>14</v>
      </c>
      <c r="G96" s="5">
        <v>4.99</v>
      </c>
      <c r="H96" s="25">
        <f t="shared" si="6"/>
        <v>4.99</v>
      </c>
      <c r="I96" s="35"/>
      <c r="J96" s="33">
        <f t="shared" si="8"/>
        <v>2.9940000000000002</v>
      </c>
      <c r="K96" s="36">
        <f t="shared" si="10"/>
        <v>2.9940000000000002</v>
      </c>
    </row>
    <row r="97" spans="1:11">
      <c r="A97" s="38"/>
      <c r="B97" s="22" t="s">
        <v>92</v>
      </c>
      <c r="C97" s="23" t="s">
        <v>162</v>
      </c>
      <c r="D97" s="23" t="s">
        <v>163</v>
      </c>
      <c r="E97" s="23">
        <v>2</v>
      </c>
      <c r="F97" s="24" t="s">
        <v>14</v>
      </c>
      <c r="G97" s="5">
        <v>28</v>
      </c>
      <c r="H97" s="25">
        <f t="shared" si="6"/>
        <v>56</v>
      </c>
      <c r="I97" s="35"/>
      <c r="J97" s="33">
        <f>G97*0.9</f>
        <v>25.2</v>
      </c>
      <c r="K97" s="36">
        <f t="shared" si="10"/>
        <v>50.4</v>
      </c>
    </row>
    <row r="98" spans="1:11">
      <c r="A98" s="38"/>
      <c r="B98" s="22" t="s">
        <v>164</v>
      </c>
      <c r="C98" s="23" t="s">
        <v>162</v>
      </c>
      <c r="D98" s="23" t="s">
        <v>165</v>
      </c>
      <c r="E98" s="23">
        <v>2</v>
      </c>
      <c r="F98" s="24" t="s">
        <v>14</v>
      </c>
      <c r="G98" s="5">
        <f>28*0.35</f>
        <v>9.8000000000000007</v>
      </c>
      <c r="H98" s="25">
        <f t="shared" si="6"/>
        <v>19.600000000000001</v>
      </c>
      <c r="I98" s="35"/>
      <c r="J98" s="33">
        <f t="shared" ref="J98:J112" si="11">G98*0.9</f>
        <v>8.82</v>
      </c>
      <c r="K98" s="36">
        <f t="shared" si="10"/>
        <v>17.64</v>
      </c>
    </row>
    <row r="99" spans="1:11">
      <c r="A99" s="38"/>
      <c r="B99" s="22" t="s">
        <v>164</v>
      </c>
      <c r="C99" s="23" t="s">
        <v>162</v>
      </c>
      <c r="D99" s="23" t="s">
        <v>166</v>
      </c>
      <c r="E99" s="23">
        <v>1</v>
      </c>
      <c r="F99" s="24" t="s">
        <v>14</v>
      </c>
      <c r="G99" s="5">
        <v>28</v>
      </c>
      <c r="H99" s="25">
        <f t="shared" si="6"/>
        <v>28</v>
      </c>
      <c r="I99" s="35"/>
      <c r="J99" s="33">
        <f t="shared" si="11"/>
        <v>25.2</v>
      </c>
      <c r="K99" s="36">
        <f t="shared" si="10"/>
        <v>25.2</v>
      </c>
    </row>
    <row r="100" spans="1:11">
      <c r="A100" s="38"/>
      <c r="B100" s="22" t="s">
        <v>167</v>
      </c>
      <c r="C100" s="23" t="s">
        <v>162</v>
      </c>
      <c r="D100" s="23" t="s">
        <v>168</v>
      </c>
      <c r="E100" s="23">
        <v>1</v>
      </c>
      <c r="F100" s="24" t="s">
        <v>14</v>
      </c>
      <c r="G100" s="5">
        <v>25</v>
      </c>
      <c r="H100" s="25">
        <f t="shared" si="6"/>
        <v>25</v>
      </c>
      <c r="I100" s="35"/>
      <c r="J100" s="33">
        <f t="shared" si="11"/>
        <v>22.5</v>
      </c>
      <c r="K100" s="36">
        <f t="shared" si="10"/>
        <v>22.5</v>
      </c>
    </row>
    <row r="101" spans="1:11">
      <c r="A101" s="38"/>
      <c r="B101" s="22" t="s">
        <v>169</v>
      </c>
      <c r="C101" s="23" t="s">
        <v>162</v>
      </c>
      <c r="D101" s="23" t="s">
        <v>170</v>
      </c>
      <c r="E101" s="23">
        <v>2</v>
      </c>
      <c r="F101" s="24" t="s">
        <v>14</v>
      </c>
      <c r="G101" s="5">
        <v>28</v>
      </c>
      <c r="H101" s="25">
        <f t="shared" si="6"/>
        <v>56</v>
      </c>
      <c r="I101" s="35"/>
      <c r="J101" s="33">
        <f t="shared" si="11"/>
        <v>25.2</v>
      </c>
      <c r="K101" s="36">
        <f t="shared" si="10"/>
        <v>50.4</v>
      </c>
    </row>
    <row r="102" spans="1:11">
      <c r="A102" s="38"/>
      <c r="B102" s="22" t="s">
        <v>171</v>
      </c>
      <c r="C102" s="23" t="s">
        <v>162</v>
      </c>
      <c r="D102" s="23" t="s">
        <v>172</v>
      </c>
      <c r="E102" s="23">
        <v>2</v>
      </c>
      <c r="F102" s="24" t="s">
        <v>14</v>
      </c>
      <c r="G102" s="5">
        <v>28</v>
      </c>
      <c r="H102" s="25">
        <f t="shared" si="6"/>
        <v>56</v>
      </c>
      <c r="I102" s="35"/>
      <c r="J102" s="33">
        <f t="shared" si="11"/>
        <v>25.2</v>
      </c>
      <c r="K102" s="36">
        <f t="shared" si="10"/>
        <v>50.4</v>
      </c>
    </row>
    <row r="103" spans="1:11">
      <c r="A103" s="38"/>
      <c r="B103" s="22" t="s">
        <v>173</v>
      </c>
      <c r="C103" s="23" t="s">
        <v>162</v>
      </c>
      <c r="D103" s="23" t="s">
        <v>174</v>
      </c>
      <c r="E103" s="23">
        <v>1</v>
      </c>
      <c r="F103" s="24" t="s">
        <v>14</v>
      </c>
      <c r="G103" s="5">
        <f>28*0.3</f>
        <v>8.4</v>
      </c>
      <c r="H103" s="25">
        <f t="shared" si="6"/>
        <v>8.4</v>
      </c>
      <c r="I103" s="35"/>
      <c r="J103" s="33">
        <f t="shared" si="11"/>
        <v>7.56</v>
      </c>
      <c r="K103" s="36">
        <f t="shared" si="10"/>
        <v>7.56</v>
      </c>
    </row>
    <row r="104" spans="1:11">
      <c r="A104" s="38"/>
      <c r="B104" s="22" t="s">
        <v>173</v>
      </c>
      <c r="C104" s="23" t="s">
        <v>162</v>
      </c>
      <c r="D104" s="23" t="s">
        <v>175</v>
      </c>
      <c r="E104" s="23">
        <v>2</v>
      </c>
      <c r="F104" s="24" t="s">
        <v>14</v>
      </c>
      <c r="G104" s="5">
        <f>28*0.35</f>
        <v>9.8000000000000007</v>
      </c>
      <c r="H104" s="25">
        <f t="shared" si="6"/>
        <v>19.600000000000001</v>
      </c>
      <c r="I104" s="35"/>
      <c r="J104" s="33">
        <f t="shared" si="11"/>
        <v>8.82</v>
      </c>
      <c r="K104" s="36">
        <f t="shared" si="10"/>
        <v>17.64</v>
      </c>
    </row>
    <row r="105" spans="1:11">
      <c r="A105" s="38"/>
      <c r="B105" s="22" t="s">
        <v>173</v>
      </c>
      <c r="C105" s="23" t="s">
        <v>162</v>
      </c>
      <c r="D105" s="23" t="s">
        <v>176</v>
      </c>
      <c r="E105" s="23">
        <v>1</v>
      </c>
      <c r="F105" s="24" t="s">
        <v>14</v>
      </c>
      <c r="G105" s="5">
        <v>28</v>
      </c>
      <c r="H105" s="25">
        <f t="shared" si="6"/>
        <v>28</v>
      </c>
      <c r="I105" s="35"/>
      <c r="J105" s="33">
        <f t="shared" si="11"/>
        <v>25.2</v>
      </c>
      <c r="K105" s="36">
        <f t="shared" si="10"/>
        <v>25.2</v>
      </c>
    </row>
    <row r="106" spans="1:11">
      <c r="A106" s="38"/>
      <c r="B106" s="22" t="s">
        <v>177</v>
      </c>
      <c r="C106" s="23" t="s">
        <v>162</v>
      </c>
      <c r="D106" s="23" t="s">
        <v>178</v>
      </c>
      <c r="E106" s="23">
        <v>1</v>
      </c>
      <c r="F106" s="24" t="s">
        <v>14</v>
      </c>
      <c r="G106" s="5">
        <f>32*0.3</f>
        <v>9.6</v>
      </c>
      <c r="H106" s="25">
        <f t="shared" si="6"/>
        <v>9.6</v>
      </c>
      <c r="I106" s="35"/>
      <c r="J106" s="33">
        <f t="shared" si="11"/>
        <v>8.64</v>
      </c>
      <c r="K106" s="36">
        <f t="shared" si="10"/>
        <v>8.64</v>
      </c>
    </row>
    <row r="107" spans="1:11">
      <c r="A107" s="38"/>
      <c r="B107" s="22" t="s">
        <v>177</v>
      </c>
      <c r="C107" s="23" t="s">
        <v>162</v>
      </c>
      <c r="D107" s="23" t="s">
        <v>179</v>
      </c>
      <c r="E107" s="23">
        <v>1</v>
      </c>
      <c r="F107" s="24" t="s">
        <v>14</v>
      </c>
      <c r="G107" s="5">
        <v>32</v>
      </c>
      <c r="H107" s="25">
        <f t="shared" si="6"/>
        <v>32</v>
      </c>
      <c r="I107" s="35"/>
      <c r="J107" s="33">
        <f t="shared" si="11"/>
        <v>28.8</v>
      </c>
      <c r="K107" s="36">
        <f t="shared" si="10"/>
        <v>28.8</v>
      </c>
    </row>
    <row r="108" spans="1:11">
      <c r="A108" s="38"/>
      <c r="B108" s="22" t="s">
        <v>180</v>
      </c>
      <c r="C108" s="23" t="s">
        <v>162</v>
      </c>
      <c r="D108" s="23" t="s">
        <v>163</v>
      </c>
      <c r="E108" s="23">
        <v>2</v>
      </c>
      <c r="F108" s="24" t="s">
        <v>14</v>
      </c>
      <c r="G108" s="5">
        <v>28</v>
      </c>
      <c r="H108" s="25">
        <f t="shared" si="6"/>
        <v>56</v>
      </c>
      <c r="I108" s="35"/>
      <c r="J108" s="33">
        <f t="shared" si="11"/>
        <v>25.2</v>
      </c>
      <c r="K108" s="36">
        <f t="shared" si="10"/>
        <v>50.4</v>
      </c>
    </row>
    <row r="109" spans="1:11">
      <c r="A109" s="38"/>
      <c r="B109" s="22" t="s">
        <v>51</v>
      </c>
      <c r="C109" s="23" t="s">
        <v>162</v>
      </c>
      <c r="D109" s="23" t="s">
        <v>181</v>
      </c>
      <c r="E109" s="23">
        <v>1</v>
      </c>
      <c r="F109" s="24" t="s">
        <v>14</v>
      </c>
      <c r="G109" s="5">
        <v>28</v>
      </c>
      <c r="H109" s="25">
        <f t="shared" si="6"/>
        <v>28</v>
      </c>
      <c r="I109" s="35"/>
      <c r="J109" s="33">
        <f t="shared" si="11"/>
        <v>25.2</v>
      </c>
      <c r="K109" s="36">
        <f t="shared" si="10"/>
        <v>25.2</v>
      </c>
    </row>
    <row r="110" spans="1:11">
      <c r="A110" s="38"/>
      <c r="B110" s="22" t="s">
        <v>11</v>
      </c>
      <c r="C110" s="23" t="s">
        <v>162</v>
      </c>
      <c r="D110" s="23" t="s">
        <v>182</v>
      </c>
      <c r="E110" s="23">
        <v>1</v>
      </c>
      <c r="F110" s="24" t="s">
        <v>14</v>
      </c>
      <c r="G110" s="5">
        <f>28*0.4</f>
        <v>11.2</v>
      </c>
      <c r="H110" s="25">
        <f t="shared" si="6"/>
        <v>11.2</v>
      </c>
      <c r="I110" s="35"/>
      <c r="J110" s="33">
        <f t="shared" si="11"/>
        <v>10.08</v>
      </c>
      <c r="K110" s="36">
        <f t="shared" si="10"/>
        <v>10.08</v>
      </c>
    </row>
    <row r="111" spans="1:11">
      <c r="A111" s="38"/>
      <c r="B111" s="22" t="s">
        <v>11</v>
      </c>
      <c r="C111" s="23" t="s">
        <v>162</v>
      </c>
      <c r="D111" s="23" t="s">
        <v>183</v>
      </c>
      <c r="E111" s="23">
        <v>1</v>
      </c>
      <c r="F111" s="24" t="s">
        <v>14</v>
      </c>
      <c r="G111" s="5">
        <v>28</v>
      </c>
      <c r="H111" s="25">
        <f t="shared" si="6"/>
        <v>28</v>
      </c>
      <c r="I111" s="35"/>
      <c r="J111" s="33">
        <f t="shared" si="11"/>
        <v>25.2</v>
      </c>
      <c r="K111" s="36">
        <f t="shared" si="10"/>
        <v>25.2</v>
      </c>
    </row>
    <row r="112" spans="1:11">
      <c r="A112" s="38"/>
      <c r="B112" s="22" t="s">
        <v>53</v>
      </c>
      <c r="C112" s="23" t="s">
        <v>162</v>
      </c>
      <c r="D112" s="23" t="s">
        <v>184</v>
      </c>
      <c r="E112" s="23">
        <v>1</v>
      </c>
      <c r="F112" s="24" t="s">
        <v>14</v>
      </c>
      <c r="G112" s="5">
        <v>28</v>
      </c>
      <c r="H112" s="25">
        <f t="shared" si="6"/>
        <v>28</v>
      </c>
      <c r="I112" s="35"/>
      <c r="J112" s="33">
        <f t="shared" si="11"/>
        <v>25.2</v>
      </c>
      <c r="K112" s="36">
        <f t="shared" si="10"/>
        <v>25.2</v>
      </c>
    </row>
    <row r="113" spans="1:12">
      <c r="A113" s="38" t="s">
        <v>185</v>
      </c>
      <c r="B113" s="22" t="s">
        <v>11</v>
      </c>
      <c r="C113" s="23" t="s">
        <v>186</v>
      </c>
      <c r="D113" s="23" t="s">
        <v>16</v>
      </c>
      <c r="E113" s="23">
        <v>1</v>
      </c>
      <c r="F113" s="24" t="s">
        <v>14</v>
      </c>
      <c r="G113" s="5">
        <v>7.99</v>
      </c>
      <c r="H113" s="25">
        <f t="shared" si="6"/>
        <v>7.99</v>
      </c>
      <c r="I113" s="35"/>
      <c r="J113" s="33">
        <f t="shared" ref="J113:J130" si="12">G113*0.6</f>
        <v>4.7939999999999996</v>
      </c>
      <c r="K113" s="36">
        <f t="shared" si="10"/>
        <v>4.7939999999999996</v>
      </c>
    </row>
    <row r="114" spans="1:12">
      <c r="A114" s="38" t="s">
        <v>187</v>
      </c>
      <c r="B114" s="22" t="s">
        <v>18</v>
      </c>
      <c r="C114" s="23" t="s">
        <v>186</v>
      </c>
      <c r="D114" s="23" t="s">
        <v>16</v>
      </c>
      <c r="E114" s="23">
        <v>1</v>
      </c>
      <c r="F114" s="24" t="s">
        <v>14</v>
      </c>
      <c r="G114" s="5">
        <v>7.99</v>
      </c>
      <c r="H114" s="25">
        <f t="shared" si="6"/>
        <v>7.99</v>
      </c>
      <c r="I114" s="35"/>
      <c r="J114" s="33">
        <f t="shared" si="12"/>
        <v>4.7939999999999996</v>
      </c>
      <c r="K114" s="36">
        <f t="shared" si="10"/>
        <v>4.7939999999999996</v>
      </c>
    </row>
    <row r="115" spans="1:12">
      <c r="A115" s="38" t="s">
        <v>188</v>
      </c>
      <c r="B115" s="22" t="s">
        <v>189</v>
      </c>
      <c r="C115" s="23" t="s">
        <v>186</v>
      </c>
      <c r="D115" s="23" t="s">
        <v>16</v>
      </c>
      <c r="E115" s="23">
        <v>1</v>
      </c>
      <c r="F115" s="24" t="s">
        <v>14</v>
      </c>
      <c r="G115" s="5">
        <v>11.99</v>
      </c>
      <c r="H115" s="25">
        <f t="shared" si="6"/>
        <v>11.99</v>
      </c>
      <c r="I115" s="35"/>
      <c r="J115" s="33">
        <f t="shared" si="12"/>
        <v>7.194</v>
      </c>
      <c r="K115" s="36">
        <f t="shared" si="10"/>
        <v>7.194</v>
      </c>
      <c r="L115" s="37"/>
    </row>
    <row r="116" spans="1:12" s="2" customFormat="1">
      <c r="A116" s="21" t="s">
        <v>190</v>
      </c>
      <c r="B116" s="26" t="s">
        <v>70</v>
      </c>
      <c r="C116" s="27" t="s">
        <v>186</v>
      </c>
      <c r="D116" s="23" t="s">
        <v>16</v>
      </c>
      <c r="E116" s="27">
        <v>1</v>
      </c>
      <c r="F116" s="39" t="s">
        <v>14</v>
      </c>
      <c r="G116" s="28">
        <v>7.99</v>
      </c>
      <c r="H116" s="25">
        <f t="shared" si="6"/>
        <v>7.99</v>
      </c>
      <c r="I116" s="35"/>
      <c r="J116" s="33">
        <f t="shared" si="12"/>
        <v>4.7939999999999996</v>
      </c>
      <c r="K116" s="40">
        <f t="shared" si="10"/>
        <v>4.7939999999999996</v>
      </c>
      <c r="L116" s="41"/>
    </row>
    <row r="117" spans="1:12">
      <c r="A117" s="38" t="s">
        <v>191</v>
      </c>
      <c r="B117" s="22" t="s">
        <v>192</v>
      </c>
      <c r="C117" s="23" t="s">
        <v>186</v>
      </c>
      <c r="D117" s="23" t="s">
        <v>16</v>
      </c>
      <c r="E117" s="23">
        <v>1</v>
      </c>
      <c r="F117" s="24" t="s">
        <v>14</v>
      </c>
      <c r="G117" s="5">
        <v>9.99</v>
      </c>
      <c r="H117" s="25">
        <f t="shared" si="6"/>
        <v>9.99</v>
      </c>
      <c r="I117" s="35"/>
      <c r="J117" s="33">
        <f t="shared" si="12"/>
        <v>5.9939999999999998</v>
      </c>
      <c r="K117" s="36">
        <f t="shared" si="10"/>
        <v>5.9939999999999998</v>
      </c>
      <c r="L117" s="37"/>
    </row>
    <row r="118" spans="1:12">
      <c r="A118" s="38" t="s">
        <v>193</v>
      </c>
      <c r="B118" s="22" t="s">
        <v>194</v>
      </c>
      <c r="C118" s="23" t="s">
        <v>186</v>
      </c>
      <c r="D118" s="23" t="s">
        <v>16</v>
      </c>
      <c r="E118" s="23">
        <v>1</v>
      </c>
      <c r="F118" s="24" t="s">
        <v>14</v>
      </c>
      <c r="G118" s="5">
        <v>9.99</v>
      </c>
      <c r="H118" s="25">
        <f t="shared" si="6"/>
        <v>9.99</v>
      </c>
      <c r="I118" s="35"/>
      <c r="J118" s="33">
        <f t="shared" si="12"/>
        <v>5.9939999999999998</v>
      </c>
      <c r="K118" s="36">
        <f t="shared" si="10"/>
        <v>5.9939999999999998</v>
      </c>
      <c r="L118" s="37"/>
    </row>
    <row r="119" spans="1:12">
      <c r="A119" s="38" t="s">
        <v>195</v>
      </c>
      <c r="B119" s="22" t="s">
        <v>196</v>
      </c>
      <c r="C119" s="23" t="s">
        <v>186</v>
      </c>
      <c r="D119" s="23" t="s">
        <v>16</v>
      </c>
      <c r="E119" s="23">
        <v>1</v>
      </c>
      <c r="F119" s="24" t="s">
        <v>14</v>
      </c>
      <c r="G119" s="5">
        <v>9.99</v>
      </c>
      <c r="H119" s="25">
        <f t="shared" si="6"/>
        <v>9.99</v>
      </c>
      <c r="I119" s="35"/>
      <c r="J119" s="33">
        <f t="shared" si="12"/>
        <v>5.9939999999999998</v>
      </c>
      <c r="K119" s="36">
        <f t="shared" si="10"/>
        <v>5.9939999999999998</v>
      </c>
      <c r="L119" s="37"/>
    </row>
    <row r="120" spans="1:12">
      <c r="A120" s="38" t="s">
        <v>197</v>
      </c>
      <c r="B120" s="22" t="s">
        <v>198</v>
      </c>
      <c r="C120" s="23" t="s">
        <v>186</v>
      </c>
      <c r="D120" s="23" t="s">
        <v>16</v>
      </c>
      <c r="E120" s="23">
        <v>1</v>
      </c>
      <c r="F120" s="24" t="s">
        <v>14</v>
      </c>
      <c r="G120" s="5">
        <v>9.99</v>
      </c>
      <c r="H120" s="25">
        <f t="shared" si="6"/>
        <v>9.99</v>
      </c>
      <c r="I120" s="35"/>
      <c r="J120" s="33">
        <f t="shared" si="12"/>
        <v>5.9939999999999998</v>
      </c>
      <c r="K120" s="36">
        <f t="shared" si="10"/>
        <v>5.9939999999999998</v>
      </c>
      <c r="L120" s="37"/>
    </row>
    <row r="121" spans="1:12">
      <c r="A121" s="38" t="s">
        <v>199</v>
      </c>
      <c r="B121" s="22" t="s">
        <v>33</v>
      </c>
      <c r="C121" s="23" t="s">
        <v>186</v>
      </c>
      <c r="D121" s="23" t="s">
        <v>16</v>
      </c>
      <c r="E121" s="23">
        <v>2</v>
      </c>
      <c r="F121" s="24" t="s">
        <v>14</v>
      </c>
      <c r="G121" s="5">
        <v>7.99</v>
      </c>
      <c r="H121" s="25">
        <f t="shared" si="6"/>
        <v>15.98</v>
      </c>
      <c r="I121" s="35"/>
      <c r="J121" s="33">
        <f t="shared" si="12"/>
        <v>4.7939999999999996</v>
      </c>
      <c r="K121" s="36">
        <f t="shared" si="10"/>
        <v>9.5879999999999992</v>
      </c>
    </row>
    <row r="122" spans="1:12">
      <c r="A122" s="38" t="s">
        <v>200</v>
      </c>
      <c r="B122" s="22" t="s">
        <v>92</v>
      </c>
      <c r="C122" s="23" t="s">
        <v>186</v>
      </c>
      <c r="D122" s="23" t="s">
        <v>16</v>
      </c>
      <c r="E122" s="23">
        <v>1</v>
      </c>
      <c r="F122" s="24" t="s">
        <v>14</v>
      </c>
      <c r="G122" s="5">
        <v>7.99</v>
      </c>
      <c r="H122" s="25">
        <f t="shared" si="6"/>
        <v>7.99</v>
      </c>
      <c r="I122" s="35"/>
      <c r="J122" s="33">
        <f t="shared" si="12"/>
        <v>4.7939999999999996</v>
      </c>
      <c r="K122" s="36">
        <f t="shared" si="10"/>
        <v>4.7939999999999996</v>
      </c>
    </row>
    <row r="123" spans="1:12">
      <c r="A123" s="38" t="s">
        <v>201</v>
      </c>
      <c r="B123" s="22" t="s">
        <v>94</v>
      </c>
      <c r="C123" s="23" t="s">
        <v>186</v>
      </c>
      <c r="D123" s="23" t="s">
        <v>16</v>
      </c>
      <c r="E123" s="23">
        <v>1</v>
      </c>
      <c r="F123" s="24" t="s">
        <v>14</v>
      </c>
      <c r="G123" s="5">
        <v>7.99</v>
      </c>
      <c r="H123" s="25">
        <f t="shared" si="6"/>
        <v>7.99</v>
      </c>
      <c r="I123" s="35"/>
      <c r="J123" s="33">
        <f t="shared" si="12"/>
        <v>4.7939999999999996</v>
      </c>
      <c r="K123" s="36">
        <f t="shared" si="10"/>
        <v>4.7939999999999996</v>
      </c>
    </row>
    <row r="124" spans="1:12">
      <c r="A124" s="38" t="s">
        <v>202</v>
      </c>
      <c r="B124" s="22" t="s">
        <v>106</v>
      </c>
      <c r="C124" s="23" t="s">
        <v>186</v>
      </c>
      <c r="D124" s="23" t="s">
        <v>16</v>
      </c>
      <c r="E124" s="23">
        <v>1</v>
      </c>
      <c r="F124" s="24" t="s">
        <v>14</v>
      </c>
      <c r="G124" s="5">
        <v>7.99</v>
      </c>
      <c r="H124" s="25">
        <f t="shared" si="6"/>
        <v>7.99</v>
      </c>
      <c r="I124" s="35"/>
      <c r="J124" s="33">
        <f t="shared" si="12"/>
        <v>4.7939999999999996</v>
      </c>
      <c r="K124" s="36">
        <f t="shared" si="10"/>
        <v>4.7939999999999996</v>
      </c>
    </row>
    <row r="125" spans="1:12">
      <c r="A125" s="38" t="s">
        <v>203</v>
      </c>
      <c r="B125" s="22" t="s">
        <v>40</v>
      </c>
      <c r="C125" s="23" t="s">
        <v>186</v>
      </c>
      <c r="D125" s="23" t="s">
        <v>16</v>
      </c>
      <c r="E125" s="23">
        <v>1</v>
      </c>
      <c r="F125" s="24" t="s">
        <v>14</v>
      </c>
      <c r="G125" s="5">
        <v>9.99</v>
      </c>
      <c r="H125" s="25">
        <f t="shared" si="6"/>
        <v>9.99</v>
      </c>
      <c r="I125" s="35"/>
      <c r="J125" s="33">
        <f t="shared" si="12"/>
        <v>5.9939999999999998</v>
      </c>
      <c r="K125" s="36">
        <f t="shared" si="10"/>
        <v>5.9939999999999998</v>
      </c>
    </row>
    <row r="126" spans="1:12">
      <c r="A126" s="38" t="s">
        <v>204</v>
      </c>
      <c r="B126" s="22" t="s">
        <v>205</v>
      </c>
      <c r="C126" s="23" t="s">
        <v>186</v>
      </c>
      <c r="D126" s="23" t="s">
        <v>16</v>
      </c>
      <c r="E126" s="23">
        <v>1</v>
      </c>
      <c r="F126" s="24" t="s">
        <v>14</v>
      </c>
      <c r="G126" s="5">
        <v>7.99</v>
      </c>
      <c r="H126" s="25">
        <f t="shared" si="6"/>
        <v>7.99</v>
      </c>
      <c r="I126" s="35"/>
      <c r="J126" s="33">
        <f t="shared" si="12"/>
        <v>4.7939999999999996</v>
      </c>
      <c r="K126" s="36">
        <f t="shared" si="10"/>
        <v>4.7939999999999996</v>
      </c>
    </row>
    <row r="127" spans="1:12">
      <c r="A127" s="38" t="s">
        <v>206</v>
      </c>
      <c r="B127" s="22" t="s">
        <v>207</v>
      </c>
      <c r="C127" s="23" t="s">
        <v>186</v>
      </c>
      <c r="D127" s="23" t="s">
        <v>16</v>
      </c>
      <c r="E127" s="23">
        <v>9</v>
      </c>
      <c r="F127" s="24" t="s">
        <v>14</v>
      </c>
      <c r="G127" s="5">
        <v>8.99</v>
      </c>
      <c r="H127" s="25">
        <f t="shared" si="6"/>
        <v>80.91</v>
      </c>
      <c r="I127" s="35"/>
      <c r="J127" s="33">
        <f t="shared" si="12"/>
        <v>5.3940000000000001</v>
      </c>
      <c r="K127" s="36">
        <f t="shared" si="10"/>
        <v>48.545999999999999</v>
      </c>
      <c r="L127" s="37"/>
    </row>
    <row r="128" spans="1:12">
      <c r="A128" s="38" t="s">
        <v>208</v>
      </c>
      <c r="B128" s="22" t="s">
        <v>47</v>
      </c>
      <c r="C128" s="23" t="s">
        <v>186</v>
      </c>
      <c r="D128" s="23" t="s">
        <v>16</v>
      </c>
      <c r="E128" s="23">
        <v>1</v>
      </c>
      <c r="F128" s="24" t="s">
        <v>14</v>
      </c>
      <c r="G128" s="5">
        <v>8.99</v>
      </c>
      <c r="H128" s="25">
        <f t="shared" si="6"/>
        <v>8.99</v>
      </c>
      <c r="I128" s="35"/>
      <c r="J128" s="33">
        <f t="shared" si="12"/>
        <v>5.3940000000000001</v>
      </c>
      <c r="K128" s="36">
        <f t="shared" si="10"/>
        <v>5.3940000000000001</v>
      </c>
    </row>
    <row r="129" spans="1:12">
      <c r="A129" s="38" t="s">
        <v>209</v>
      </c>
      <c r="B129" s="22" t="s">
        <v>115</v>
      </c>
      <c r="C129" s="23" t="s">
        <v>186</v>
      </c>
      <c r="D129" s="23" t="s">
        <v>16</v>
      </c>
      <c r="E129" s="23">
        <v>4</v>
      </c>
      <c r="F129" s="24" t="s">
        <v>14</v>
      </c>
      <c r="G129" s="5">
        <v>29.99</v>
      </c>
      <c r="H129" s="25">
        <f t="shared" si="6"/>
        <v>119.96</v>
      </c>
      <c r="I129" s="35"/>
      <c r="J129" s="33">
        <f t="shared" si="12"/>
        <v>17.994</v>
      </c>
      <c r="K129" s="36">
        <f t="shared" si="10"/>
        <v>71.975999999999999</v>
      </c>
      <c r="L129" s="37"/>
    </row>
    <row r="130" spans="1:12">
      <c r="A130" s="38" t="s">
        <v>210</v>
      </c>
      <c r="B130" s="22" t="s">
        <v>211</v>
      </c>
      <c r="C130" s="23" t="s">
        <v>186</v>
      </c>
      <c r="D130" s="23" t="s">
        <v>16</v>
      </c>
      <c r="E130" s="23">
        <v>1</v>
      </c>
      <c r="F130" s="24" t="s">
        <v>14</v>
      </c>
      <c r="G130" s="5">
        <v>8.99</v>
      </c>
      <c r="H130" s="25">
        <f t="shared" ref="H130:H193" si="13">E130*G130</f>
        <v>8.99</v>
      </c>
      <c r="I130" s="35"/>
      <c r="J130" s="33">
        <f t="shared" si="12"/>
        <v>5.3940000000000001</v>
      </c>
      <c r="K130" s="36">
        <f t="shared" si="10"/>
        <v>5.3940000000000001</v>
      </c>
      <c r="L130" s="37"/>
    </row>
    <row r="131" spans="1:12">
      <c r="A131" s="38" t="s">
        <v>212</v>
      </c>
      <c r="B131" s="22" t="s">
        <v>51</v>
      </c>
      <c r="C131" s="23" t="s">
        <v>186</v>
      </c>
      <c r="D131" s="23" t="s">
        <v>16</v>
      </c>
      <c r="E131" s="23">
        <v>1</v>
      </c>
      <c r="F131" s="24" t="s">
        <v>14</v>
      </c>
      <c r="G131" s="5">
        <v>7.99</v>
      </c>
      <c r="H131" s="25">
        <f t="shared" si="13"/>
        <v>7.99</v>
      </c>
      <c r="I131" s="35"/>
      <c r="J131" s="33">
        <f t="shared" ref="J131:J162" si="14">G131*0.6</f>
        <v>4.7939999999999996</v>
      </c>
      <c r="K131" s="36">
        <f t="shared" si="10"/>
        <v>4.7939999999999996</v>
      </c>
      <c r="L131" s="37"/>
    </row>
    <row r="132" spans="1:12">
      <c r="A132" s="38" t="s">
        <v>213</v>
      </c>
      <c r="B132" s="22" t="s">
        <v>53</v>
      </c>
      <c r="C132" s="23" t="s">
        <v>186</v>
      </c>
      <c r="D132" s="23" t="s">
        <v>16</v>
      </c>
      <c r="E132" s="23">
        <v>2</v>
      </c>
      <c r="F132" s="24" t="s">
        <v>14</v>
      </c>
      <c r="G132" s="5">
        <v>8.99</v>
      </c>
      <c r="H132" s="25">
        <f t="shared" si="13"/>
        <v>17.98</v>
      </c>
      <c r="I132" s="35"/>
      <c r="J132" s="33">
        <f t="shared" si="14"/>
        <v>5.3940000000000001</v>
      </c>
      <c r="K132" s="36">
        <f t="shared" si="10"/>
        <v>10.788</v>
      </c>
    </row>
    <row r="133" spans="1:12">
      <c r="A133" s="38" t="s">
        <v>214</v>
      </c>
      <c r="B133" s="22" t="s">
        <v>144</v>
      </c>
      <c r="C133" s="23" t="s">
        <v>215</v>
      </c>
      <c r="D133" s="23" t="s">
        <v>85</v>
      </c>
      <c r="E133" s="23">
        <v>1</v>
      </c>
      <c r="F133" s="24" t="s">
        <v>14</v>
      </c>
      <c r="G133" s="5">
        <v>9.99</v>
      </c>
      <c r="H133" s="25">
        <f t="shared" si="13"/>
        <v>9.99</v>
      </c>
      <c r="I133" s="35"/>
      <c r="J133" s="33">
        <f t="shared" si="14"/>
        <v>5.9939999999999998</v>
      </c>
      <c r="K133" s="36">
        <f t="shared" si="10"/>
        <v>5.9939999999999998</v>
      </c>
      <c r="L133" s="37"/>
    </row>
    <row r="134" spans="1:12">
      <c r="A134" s="38" t="s">
        <v>216</v>
      </c>
      <c r="B134" s="22" t="s">
        <v>144</v>
      </c>
      <c r="C134" s="23" t="s">
        <v>215</v>
      </c>
      <c r="D134" s="23" t="s">
        <v>71</v>
      </c>
      <c r="E134" s="23">
        <v>1</v>
      </c>
      <c r="F134" s="24" t="s">
        <v>14</v>
      </c>
      <c r="G134" s="5">
        <v>8.99</v>
      </c>
      <c r="H134" s="25">
        <f t="shared" si="13"/>
        <v>8.99</v>
      </c>
      <c r="I134" s="35"/>
      <c r="J134" s="33">
        <f t="shared" si="14"/>
        <v>5.3940000000000001</v>
      </c>
      <c r="K134" s="36">
        <f t="shared" si="10"/>
        <v>5.3940000000000001</v>
      </c>
      <c r="L134" s="37"/>
    </row>
    <row r="135" spans="1:12" ht="15">
      <c r="A135" s="68" t="s">
        <v>217</v>
      </c>
      <c r="B135" s="62" t="s">
        <v>70</v>
      </c>
      <c r="C135" s="63" t="s">
        <v>215</v>
      </c>
      <c r="D135" s="63" t="s">
        <v>16</v>
      </c>
      <c r="E135" s="63">
        <v>2</v>
      </c>
      <c r="F135" s="64" t="s">
        <v>14</v>
      </c>
      <c r="G135" s="63"/>
      <c r="H135" s="65">
        <f t="shared" si="13"/>
        <v>0</v>
      </c>
      <c r="I135" s="63"/>
      <c r="J135" s="66">
        <f t="shared" si="14"/>
        <v>0</v>
      </c>
      <c r="K135" s="67">
        <f t="shared" ref="K135:K139" si="15">E135*J135</f>
        <v>0</v>
      </c>
      <c r="L135" s="74" t="s">
        <v>524</v>
      </c>
    </row>
    <row r="136" spans="1:12" ht="15">
      <c r="A136" s="68" t="s">
        <v>218</v>
      </c>
      <c r="B136" s="62" t="s">
        <v>70</v>
      </c>
      <c r="C136" s="63" t="s">
        <v>215</v>
      </c>
      <c r="D136" s="63" t="s">
        <v>219</v>
      </c>
      <c r="E136" s="63">
        <v>1</v>
      </c>
      <c r="F136" s="64" t="s">
        <v>14</v>
      </c>
      <c r="G136" s="63"/>
      <c r="H136" s="65">
        <f t="shared" si="13"/>
        <v>0</v>
      </c>
      <c r="I136" s="63"/>
      <c r="J136" s="66">
        <f t="shared" si="14"/>
        <v>0</v>
      </c>
      <c r="K136" s="67">
        <f t="shared" si="15"/>
        <v>0</v>
      </c>
      <c r="L136" s="74" t="s">
        <v>524</v>
      </c>
    </row>
    <row r="137" spans="1:12">
      <c r="A137" s="38" t="s">
        <v>220</v>
      </c>
      <c r="B137" s="22" t="s">
        <v>221</v>
      </c>
      <c r="C137" s="23" t="s">
        <v>215</v>
      </c>
      <c r="D137" s="23" t="s">
        <v>222</v>
      </c>
      <c r="E137" s="23">
        <v>1</v>
      </c>
      <c r="F137" s="24" t="s">
        <v>14</v>
      </c>
      <c r="G137" s="5">
        <v>8.99</v>
      </c>
      <c r="H137" s="25">
        <f t="shared" si="13"/>
        <v>8.99</v>
      </c>
      <c r="I137" s="35"/>
      <c r="J137" s="33">
        <f t="shared" si="14"/>
        <v>5.3940000000000001</v>
      </c>
      <c r="K137" s="36">
        <f t="shared" si="15"/>
        <v>5.3940000000000001</v>
      </c>
    </row>
    <row r="138" spans="1:12">
      <c r="A138" s="38" t="s">
        <v>223</v>
      </c>
      <c r="B138" s="22" t="s">
        <v>221</v>
      </c>
      <c r="C138" s="23" t="s">
        <v>215</v>
      </c>
      <c r="D138" s="23" t="s">
        <v>224</v>
      </c>
      <c r="E138" s="23">
        <v>1</v>
      </c>
      <c r="F138" s="24" t="s">
        <v>14</v>
      </c>
      <c r="G138" s="5">
        <v>9.99</v>
      </c>
      <c r="H138" s="25">
        <f t="shared" si="13"/>
        <v>9.99</v>
      </c>
      <c r="I138" s="35"/>
      <c r="J138" s="33">
        <f t="shared" si="14"/>
        <v>5.9939999999999998</v>
      </c>
      <c r="K138" s="36">
        <f t="shared" si="15"/>
        <v>5.9939999999999998</v>
      </c>
    </row>
    <row r="139" spans="1:12" ht="15">
      <c r="A139" s="68" t="s">
        <v>225</v>
      </c>
      <c r="B139" s="62" t="s">
        <v>226</v>
      </c>
      <c r="C139" s="63" t="s">
        <v>215</v>
      </c>
      <c r="D139" s="63" t="s">
        <v>21</v>
      </c>
      <c r="E139" s="63">
        <v>1</v>
      </c>
      <c r="F139" s="64" t="s">
        <v>14</v>
      </c>
      <c r="G139" s="63"/>
      <c r="H139" s="65">
        <f t="shared" si="13"/>
        <v>0</v>
      </c>
      <c r="I139" s="63"/>
      <c r="J139" s="66">
        <f t="shared" si="14"/>
        <v>0</v>
      </c>
      <c r="K139" s="67">
        <f t="shared" si="15"/>
        <v>0</v>
      </c>
      <c r="L139" s="74" t="s">
        <v>524</v>
      </c>
    </row>
    <row r="140" spans="1:12">
      <c r="A140" s="38" t="s">
        <v>227</v>
      </c>
      <c r="B140" s="22" t="s">
        <v>11</v>
      </c>
      <c r="C140" s="23" t="s">
        <v>215</v>
      </c>
      <c r="D140" s="23" t="s">
        <v>222</v>
      </c>
      <c r="E140" s="23">
        <v>8</v>
      </c>
      <c r="F140" s="24" t="s">
        <v>14</v>
      </c>
      <c r="G140" s="5">
        <v>9.99</v>
      </c>
      <c r="H140" s="25">
        <f t="shared" si="13"/>
        <v>79.92</v>
      </c>
      <c r="I140" s="35"/>
      <c r="J140" s="33">
        <f t="shared" si="14"/>
        <v>5.9939999999999998</v>
      </c>
      <c r="K140" s="36">
        <f t="shared" si="10"/>
        <v>47.951999999999998</v>
      </c>
      <c r="L140" s="37"/>
    </row>
    <row r="141" spans="1:12">
      <c r="A141" s="38" t="s">
        <v>228</v>
      </c>
      <c r="B141" s="22" t="s">
        <v>11</v>
      </c>
      <c r="C141" s="23" t="s">
        <v>215</v>
      </c>
      <c r="D141" s="23" t="s">
        <v>229</v>
      </c>
      <c r="E141" s="23">
        <v>6</v>
      </c>
      <c r="F141" s="24" t="s">
        <v>14</v>
      </c>
      <c r="G141" s="5">
        <v>11.99</v>
      </c>
      <c r="H141" s="25">
        <f t="shared" si="13"/>
        <v>71.94</v>
      </c>
      <c r="I141" s="35"/>
      <c r="J141" s="33">
        <f t="shared" si="14"/>
        <v>7.194</v>
      </c>
      <c r="K141" s="36">
        <f t="shared" si="10"/>
        <v>43.164000000000001</v>
      </c>
      <c r="L141" s="37"/>
    </row>
    <row r="142" spans="1:12">
      <c r="A142" s="38" t="s">
        <v>230</v>
      </c>
      <c r="B142" s="22" t="s">
        <v>11</v>
      </c>
      <c r="C142" s="23" t="s">
        <v>215</v>
      </c>
      <c r="D142" s="23" t="s">
        <v>62</v>
      </c>
      <c r="E142" s="23">
        <v>4</v>
      </c>
      <c r="F142" s="24" t="s">
        <v>14</v>
      </c>
      <c r="G142" s="5">
        <v>13.99</v>
      </c>
      <c r="H142" s="25">
        <f t="shared" si="13"/>
        <v>55.96</v>
      </c>
      <c r="I142" s="35"/>
      <c r="J142" s="33">
        <f t="shared" si="14"/>
        <v>8.3940000000000001</v>
      </c>
      <c r="K142" s="36">
        <f>E142*J142</f>
        <v>33.576000000000001</v>
      </c>
      <c r="L142" s="37"/>
    </row>
    <row r="143" spans="1:12">
      <c r="A143" s="38" t="s">
        <v>231</v>
      </c>
      <c r="B143" s="22" t="s">
        <v>18</v>
      </c>
      <c r="C143" s="23" t="s">
        <v>215</v>
      </c>
      <c r="D143" s="23" t="s">
        <v>222</v>
      </c>
      <c r="E143" s="23">
        <v>18</v>
      </c>
      <c r="F143" s="24" t="s">
        <v>14</v>
      </c>
      <c r="G143" s="5">
        <v>9.99</v>
      </c>
      <c r="H143" s="25">
        <f t="shared" si="13"/>
        <v>179.82</v>
      </c>
      <c r="I143" s="35"/>
      <c r="J143" s="33">
        <f t="shared" si="14"/>
        <v>5.9939999999999998</v>
      </c>
      <c r="K143" s="36">
        <f t="shared" si="10"/>
        <v>107.892</v>
      </c>
      <c r="L143" s="37"/>
    </row>
    <row r="144" spans="1:12">
      <c r="A144" s="38" t="s">
        <v>232</v>
      </c>
      <c r="B144" s="22" t="s">
        <v>18</v>
      </c>
      <c r="C144" s="23" t="s">
        <v>215</v>
      </c>
      <c r="D144" s="23" t="s">
        <v>233</v>
      </c>
      <c r="E144" s="23">
        <v>2</v>
      </c>
      <c r="F144" s="24" t="s">
        <v>14</v>
      </c>
      <c r="G144" s="5">
        <v>13.99</v>
      </c>
      <c r="H144" s="25">
        <f t="shared" si="13"/>
        <v>27.98</v>
      </c>
      <c r="I144" s="35"/>
      <c r="J144" s="33">
        <f t="shared" si="14"/>
        <v>8.3940000000000001</v>
      </c>
      <c r="K144" s="36">
        <f t="shared" si="10"/>
        <v>16.788</v>
      </c>
      <c r="L144" s="37"/>
    </row>
    <row r="145" spans="1:12">
      <c r="A145" s="38" t="s">
        <v>234</v>
      </c>
      <c r="B145" s="22" t="s">
        <v>18</v>
      </c>
      <c r="C145" s="23" t="s">
        <v>215</v>
      </c>
      <c r="D145" s="23" t="s">
        <v>73</v>
      </c>
      <c r="E145" s="23">
        <v>1</v>
      </c>
      <c r="F145" s="24" t="s">
        <v>14</v>
      </c>
      <c r="G145" s="5">
        <v>12.99</v>
      </c>
      <c r="H145" s="25">
        <f t="shared" si="13"/>
        <v>12.99</v>
      </c>
      <c r="I145" s="35"/>
      <c r="J145" s="33">
        <f t="shared" si="14"/>
        <v>7.7939999999999996</v>
      </c>
      <c r="K145" s="36">
        <f t="shared" si="10"/>
        <v>7.7939999999999996</v>
      </c>
      <c r="L145" s="37"/>
    </row>
    <row r="146" spans="1:12">
      <c r="A146" s="38" t="s">
        <v>235</v>
      </c>
      <c r="B146" s="22" t="s">
        <v>18</v>
      </c>
      <c r="C146" s="23" t="s">
        <v>215</v>
      </c>
      <c r="D146" s="23" t="s">
        <v>236</v>
      </c>
      <c r="E146" s="23">
        <v>1</v>
      </c>
      <c r="F146" s="24" t="s">
        <v>14</v>
      </c>
      <c r="G146" s="5">
        <v>15.99</v>
      </c>
      <c r="H146" s="25">
        <f t="shared" si="13"/>
        <v>15.99</v>
      </c>
      <c r="I146" s="35"/>
      <c r="J146" s="33">
        <f t="shared" si="14"/>
        <v>9.5939999999999994</v>
      </c>
      <c r="K146" s="36">
        <f t="shared" si="10"/>
        <v>9.5939999999999994</v>
      </c>
      <c r="L146" s="37"/>
    </row>
    <row r="147" spans="1:12">
      <c r="A147" s="38" t="s">
        <v>237</v>
      </c>
      <c r="B147" s="22" t="s">
        <v>238</v>
      </c>
      <c r="C147" s="23" t="s">
        <v>215</v>
      </c>
      <c r="D147" s="23" t="s">
        <v>239</v>
      </c>
      <c r="E147" s="23">
        <v>1</v>
      </c>
      <c r="F147" s="24" t="s">
        <v>14</v>
      </c>
      <c r="G147" s="5">
        <v>11.99</v>
      </c>
      <c r="H147" s="25">
        <f t="shared" si="13"/>
        <v>11.99</v>
      </c>
      <c r="I147" s="35"/>
      <c r="J147" s="33">
        <f t="shared" si="14"/>
        <v>7.194</v>
      </c>
      <c r="K147" s="36">
        <f t="shared" ref="K147" si="16">E147*J147</f>
        <v>7.194</v>
      </c>
      <c r="L147" s="37"/>
    </row>
    <row r="148" spans="1:12">
      <c r="A148" s="38" t="s">
        <v>240</v>
      </c>
      <c r="B148" s="22" t="s">
        <v>23</v>
      </c>
      <c r="C148" s="23" t="s">
        <v>215</v>
      </c>
      <c r="D148" s="23" t="s">
        <v>222</v>
      </c>
      <c r="E148" s="23">
        <v>6</v>
      </c>
      <c r="F148" s="24" t="s">
        <v>14</v>
      </c>
      <c r="G148" s="5">
        <v>9.99</v>
      </c>
      <c r="H148" s="25">
        <f t="shared" si="13"/>
        <v>59.94</v>
      </c>
      <c r="I148" s="35"/>
      <c r="J148" s="33">
        <f t="shared" si="14"/>
        <v>5.9939999999999998</v>
      </c>
      <c r="K148" s="36">
        <f t="shared" si="10"/>
        <v>35.963999999999999</v>
      </c>
    </row>
    <row r="149" spans="1:12">
      <c r="A149" s="38" t="s">
        <v>241</v>
      </c>
      <c r="B149" s="22" t="s">
        <v>23</v>
      </c>
      <c r="C149" s="23" t="s">
        <v>215</v>
      </c>
      <c r="D149" s="23" t="s">
        <v>77</v>
      </c>
      <c r="E149" s="23">
        <v>3</v>
      </c>
      <c r="F149" s="24" t="s">
        <v>14</v>
      </c>
      <c r="G149" s="5">
        <v>11.99</v>
      </c>
      <c r="H149" s="25">
        <f t="shared" si="13"/>
        <v>35.97</v>
      </c>
      <c r="I149" s="35"/>
      <c r="J149" s="33">
        <f t="shared" si="14"/>
        <v>7.194</v>
      </c>
      <c r="K149" s="36">
        <f t="shared" si="10"/>
        <v>21.582000000000001</v>
      </c>
    </row>
    <row r="150" spans="1:12">
      <c r="A150" s="38" t="s">
        <v>242</v>
      </c>
      <c r="B150" s="22" t="s">
        <v>23</v>
      </c>
      <c r="C150" s="23" t="s">
        <v>215</v>
      </c>
      <c r="D150" s="23" t="s">
        <v>26</v>
      </c>
      <c r="E150" s="23">
        <v>1</v>
      </c>
      <c r="F150" s="24" t="s">
        <v>14</v>
      </c>
      <c r="G150" s="5">
        <v>14.99</v>
      </c>
      <c r="H150" s="25">
        <f t="shared" si="13"/>
        <v>14.99</v>
      </c>
      <c r="I150" s="35"/>
      <c r="J150" s="33">
        <f t="shared" si="14"/>
        <v>8.9939999999999998</v>
      </c>
      <c r="K150" s="36">
        <f t="shared" si="10"/>
        <v>8.9939999999999998</v>
      </c>
    </row>
    <row r="151" spans="1:12">
      <c r="A151" s="38" t="s">
        <v>243</v>
      </c>
      <c r="B151" s="22" t="s">
        <v>244</v>
      </c>
      <c r="C151" s="23" t="s">
        <v>215</v>
      </c>
      <c r="D151" s="23" t="s">
        <v>239</v>
      </c>
      <c r="E151" s="23">
        <v>1</v>
      </c>
      <c r="F151" s="24" t="s">
        <v>14</v>
      </c>
      <c r="G151" s="5">
        <v>9.99</v>
      </c>
      <c r="H151" s="25">
        <f t="shared" si="13"/>
        <v>9.99</v>
      </c>
      <c r="I151" s="35"/>
      <c r="J151" s="33">
        <f t="shared" si="14"/>
        <v>5.9939999999999998</v>
      </c>
      <c r="K151" s="36">
        <f t="shared" ref="K151" si="17">E151*J151</f>
        <v>5.9939999999999998</v>
      </c>
    </row>
    <row r="152" spans="1:12">
      <c r="A152" s="38" t="s">
        <v>245</v>
      </c>
      <c r="B152" s="22" t="s">
        <v>33</v>
      </c>
      <c r="C152" s="23" t="s">
        <v>215</v>
      </c>
      <c r="D152" s="23" t="s">
        <v>222</v>
      </c>
      <c r="E152" s="23">
        <v>1</v>
      </c>
      <c r="F152" s="24" t="s">
        <v>14</v>
      </c>
      <c r="G152" s="5">
        <v>9.99</v>
      </c>
      <c r="H152" s="25">
        <f t="shared" si="13"/>
        <v>9.99</v>
      </c>
      <c r="I152" s="35"/>
      <c r="J152" s="33">
        <f t="shared" si="14"/>
        <v>5.9939999999999998</v>
      </c>
      <c r="K152" s="36">
        <f t="shared" si="10"/>
        <v>5.9939999999999998</v>
      </c>
    </row>
    <row r="153" spans="1:12">
      <c r="A153" s="38" t="s">
        <v>246</v>
      </c>
      <c r="B153" s="22" t="s">
        <v>33</v>
      </c>
      <c r="C153" s="23" t="s">
        <v>215</v>
      </c>
      <c r="D153" s="23" t="s">
        <v>62</v>
      </c>
      <c r="E153" s="23">
        <v>13</v>
      </c>
      <c r="F153" s="24" t="s">
        <v>14</v>
      </c>
      <c r="G153" s="5">
        <v>13.99</v>
      </c>
      <c r="H153" s="25">
        <f t="shared" si="13"/>
        <v>181.87</v>
      </c>
      <c r="I153" s="35"/>
      <c r="J153" s="33">
        <f t="shared" si="14"/>
        <v>8.3940000000000001</v>
      </c>
      <c r="K153" s="36">
        <f t="shared" si="10"/>
        <v>109.122</v>
      </c>
    </row>
    <row r="154" spans="1:12">
      <c r="A154" s="38" t="s">
        <v>247</v>
      </c>
      <c r="B154" s="22" t="s">
        <v>94</v>
      </c>
      <c r="C154" s="23" t="s">
        <v>215</v>
      </c>
      <c r="D154" s="23" t="s">
        <v>71</v>
      </c>
      <c r="E154" s="23">
        <v>3</v>
      </c>
      <c r="F154" s="24" t="s">
        <v>14</v>
      </c>
      <c r="G154" s="5">
        <v>9.99</v>
      </c>
      <c r="H154" s="25">
        <f t="shared" si="13"/>
        <v>29.97</v>
      </c>
      <c r="I154" s="35"/>
      <c r="J154" s="33">
        <f t="shared" si="14"/>
        <v>5.9939999999999998</v>
      </c>
      <c r="K154" s="36">
        <f t="shared" si="10"/>
        <v>17.981999999999999</v>
      </c>
    </row>
    <row r="155" spans="1:12">
      <c r="A155" s="38" t="s">
        <v>248</v>
      </c>
      <c r="B155" s="22" t="s">
        <v>106</v>
      </c>
      <c r="C155" s="23" t="s">
        <v>215</v>
      </c>
      <c r="D155" s="23" t="s">
        <v>16</v>
      </c>
      <c r="E155" s="23">
        <v>3</v>
      </c>
      <c r="F155" s="24" t="s">
        <v>14</v>
      </c>
      <c r="G155" s="5">
        <v>9.99</v>
      </c>
      <c r="H155" s="25">
        <f t="shared" si="13"/>
        <v>29.97</v>
      </c>
      <c r="I155" s="35"/>
      <c r="J155" s="33">
        <f t="shared" si="14"/>
        <v>5.9939999999999998</v>
      </c>
      <c r="K155" s="36">
        <f t="shared" si="10"/>
        <v>17.981999999999999</v>
      </c>
    </row>
    <row r="156" spans="1:12">
      <c r="A156" s="38" t="s">
        <v>249</v>
      </c>
      <c r="B156" s="22" t="s">
        <v>106</v>
      </c>
      <c r="C156" s="23" t="s">
        <v>215</v>
      </c>
      <c r="D156" s="23" t="s">
        <v>62</v>
      </c>
      <c r="E156" s="23">
        <v>3</v>
      </c>
      <c r="F156" s="24" t="s">
        <v>14</v>
      </c>
      <c r="G156" s="5">
        <v>13.99</v>
      </c>
      <c r="H156" s="25">
        <f t="shared" si="13"/>
        <v>41.97</v>
      </c>
      <c r="I156" s="35"/>
      <c r="J156" s="33">
        <f t="shared" si="14"/>
        <v>8.3940000000000001</v>
      </c>
      <c r="K156" s="36">
        <f t="shared" si="10"/>
        <v>25.181999999999999</v>
      </c>
    </row>
    <row r="157" spans="1:12">
      <c r="A157" s="38" t="s">
        <v>250</v>
      </c>
      <c r="B157" s="22" t="s">
        <v>40</v>
      </c>
      <c r="C157" s="23" t="s">
        <v>215</v>
      </c>
      <c r="D157" s="23" t="s">
        <v>16</v>
      </c>
      <c r="E157" s="23">
        <v>2</v>
      </c>
      <c r="F157" s="24" t="s">
        <v>14</v>
      </c>
      <c r="G157" s="5">
        <v>11.99</v>
      </c>
      <c r="H157" s="25">
        <f t="shared" si="13"/>
        <v>23.98</v>
      </c>
      <c r="I157" s="35"/>
      <c r="J157" s="33">
        <f t="shared" si="14"/>
        <v>7.194</v>
      </c>
      <c r="K157" s="36">
        <f t="shared" si="10"/>
        <v>14.388</v>
      </c>
    </row>
    <row r="158" spans="1:12">
      <c r="A158" s="38" t="s">
        <v>251</v>
      </c>
      <c r="B158" s="22" t="s">
        <v>40</v>
      </c>
      <c r="C158" s="23" t="s">
        <v>215</v>
      </c>
      <c r="D158" s="23" t="s">
        <v>62</v>
      </c>
      <c r="E158" s="23">
        <v>6</v>
      </c>
      <c r="F158" s="24" t="s">
        <v>14</v>
      </c>
      <c r="G158" s="5">
        <v>15.99</v>
      </c>
      <c r="H158" s="25">
        <f t="shared" si="13"/>
        <v>95.94</v>
      </c>
      <c r="I158" s="35"/>
      <c r="J158" s="33">
        <f t="shared" si="14"/>
        <v>9.5939999999999994</v>
      </c>
      <c r="K158" s="36">
        <f t="shared" si="10"/>
        <v>57.564</v>
      </c>
    </row>
    <row r="159" spans="1:12" ht="15">
      <c r="A159" s="68" t="s">
        <v>252</v>
      </c>
      <c r="B159" s="62" t="s">
        <v>205</v>
      </c>
      <c r="C159" s="63" t="s">
        <v>215</v>
      </c>
      <c r="D159" s="63" t="s">
        <v>16</v>
      </c>
      <c r="E159" s="63">
        <v>2</v>
      </c>
      <c r="F159" s="64" t="s">
        <v>14</v>
      </c>
      <c r="G159" s="63"/>
      <c r="H159" s="65">
        <f t="shared" si="13"/>
        <v>0</v>
      </c>
      <c r="I159" s="63"/>
      <c r="J159" s="66">
        <f t="shared" si="14"/>
        <v>0</v>
      </c>
      <c r="K159" s="67">
        <f t="shared" si="10"/>
        <v>0</v>
      </c>
      <c r="L159" s="74" t="s">
        <v>524</v>
      </c>
    </row>
    <row r="160" spans="1:12" ht="15">
      <c r="A160" s="68" t="s">
        <v>253</v>
      </c>
      <c r="B160" s="62" t="s">
        <v>205</v>
      </c>
      <c r="C160" s="63" t="s">
        <v>215</v>
      </c>
      <c r="D160" s="63" t="s">
        <v>62</v>
      </c>
      <c r="E160" s="63">
        <v>7</v>
      </c>
      <c r="F160" s="64" t="s">
        <v>14</v>
      </c>
      <c r="G160" s="63"/>
      <c r="H160" s="65">
        <f t="shared" si="13"/>
        <v>0</v>
      </c>
      <c r="I160" s="63"/>
      <c r="J160" s="66">
        <f t="shared" si="14"/>
        <v>0</v>
      </c>
      <c r="K160" s="67">
        <f t="shared" si="10"/>
        <v>0</v>
      </c>
      <c r="L160" s="74" t="s">
        <v>524</v>
      </c>
    </row>
    <row r="161" spans="1:12" ht="15">
      <c r="A161" s="68" t="s">
        <v>254</v>
      </c>
      <c r="B161" s="62" t="s">
        <v>205</v>
      </c>
      <c r="C161" s="63" t="s">
        <v>215</v>
      </c>
      <c r="D161" s="63" t="s">
        <v>239</v>
      </c>
      <c r="E161" s="63">
        <v>10</v>
      </c>
      <c r="F161" s="64" t="s">
        <v>14</v>
      </c>
      <c r="G161" s="63"/>
      <c r="H161" s="65">
        <f t="shared" si="13"/>
        <v>0</v>
      </c>
      <c r="I161" s="63"/>
      <c r="J161" s="66">
        <f t="shared" si="14"/>
        <v>0</v>
      </c>
      <c r="K161" s="67">
        <f t="shared" si="10"/>
        <v>0</v>
      </c>
      <c r="L161" s="74" t="s">
        <v>524</v>
      </c>
    </row>
    <row r="162" spans="1:12">
      <c r="A162" s="38" t="s">
        <v>255</v>
      </c>
      <c r="B162" s="22" t="s">
        <v>155</v>
      </c>
      <c r="C162" s="23" t="s">
        <v>215</v>
      </c>
      <c r="D162" s="23" t="s">
        <v>256</v>
      </c>
      <c r="E162" s="23">
        <v>2</v>
      </c>
      <c r="F162" s="24" t="s">
        <v>14</v>
      </c>
      <c r="G162" s="5">
        <v>8.99</v>
      </c>
      <c r="H162" s="25">
        <f t="shared" si="13"/>
        <v>17.98</v>
      </c>
      <c r="I162" s="35"/>
      <c r="J162" s="33">
        <f t="shared" si="14"/>
        <v>5.3940000000000001</v>
      </c>
      <c r="K162" s="36">
        <f t="shared" si="10"/>
        <v>10.788</v>
      </c>
    </row>
    <row r="163" spans="1:12">
      <c r="A163" s="38" t="s">
        <v>257</v>
      </c>
      <c r="B163" s="22" t="s">
        <v>155</v>
      </c>
      <c r="C163" s="23" t="s">
        <v>215</v>
      </c>
      <c r="D163" s="23" t="s">
        <v>258</v>
      </c>
      <c r="E163" s="23">
        <v>2</v>
      </c>
      <c r="F163" s="24" t="s">
        <v>14</v>
      </c>
      <c r="G163" s="5">
        <v>14.99</v>
      </c>
      <c r="H163" s="25">
        <f t="shared" si="13"/>
        <v>29.98</v>
      </c>
      <c r="I163" s="35"/>
      <c r="J163" s="33">
        <f t="shared" ref="J163:J194" si="18">G163*0.6</f>
        <v>8.9939999999999998</v>
      </c>
      <c r="K163" s="36">
        <f t="shared" ref="K163:K164" si="19">E163*J163</f>
        <v>17.988</v>
      </c>
    </row>
    <row r="164" spans="1:12">
      <c r="A164" s="38" t="s">
        <v>259</v>
      </c>
      <c r="B164" s="22" t="s">
        <v>155</v>
      </c>
      <c r="C164" s="23" t="s">
        <v>215</v>
      </c>
      <c r="D164" s="23" t="s">
        <v>260</v>
      </c>
      <c r="E164" s="23">
        <v>2</v>
      </c>
      <c r="F164" s="24" t="s">
        <v>14</v>
      </c>
      <c r="G164" s="5">
        <v>10.99</v>
      </c>
      <c r="H164" s="25">
        <f t="shared" si="13"/>
        <v>21.98</v>
      </c>
      <c r="I164" s="35"/>
      <c r="J164" s="33">
        <f t="shared" si="18"/>
        <v>6.5940000000000003</v>
      </c>
      <c r="K164" s="36">
        <f t="shared" si="19"/>
        <v>13.188000000000001</v>
      </c>
    </row>
    <row r="165" spans="1:12" ht="15">
      <c r="A165" s="68" t="s">
        <v>261</v>
      </c>
      <c r="B165" s="62" t="s">
        <v>262</v>
      </c>
      <c r="C165" s="63" t="s">
        <v>215</v>
      </c>
      <c r="D165" s="63" t="s">
        <v>95</v>
      </c>
      <c r="E165" s="63">
        <v>2</v>
      </c>
      <c r="F165" s="64" t="s">
        <v>14</v>
      </c>
      <c r="G165" s="63"/>
      <c r="H165" s="65">
        <f t="shared" si="13"/>
        <v>0</v>
      </c>
      <c r="I165" s="63"/>
      <c r="J165" s="66">
        <f t="shared" si="18"/>
        <v>0</v>
      </c>
      <c r="K165" s="67">
        <f t="shared" si="10"/>
        <v>0</v>
      </c>
      <c r="L165" s="74" t="s">
        <v>524</v>
      </c>
    </row>
    <row r="166" spans="1:12">
      <c r="A166" s="38" t="s">
        <v>263</v>
      </c>
      <c r="B166" s="22" t="s">
        <v>47</v>
      </c>
      <c r="C166" s="23" t="s">
        <v>215</v>
      </c>
      <c r="D166" s="23" t="s">
        <v>95</v>
      </c>
      <c r="E166" s="23">
        <v>1</v>
      </c>
      <c r="F166" s="24" t="s">
        <v>14</v>
      </c>
      <c r="G166" s="5">
        <v>9.99</v>
      </c>
      <c r="H166" s="25">
        <f t="shared" si="13"/>
        <v>9.99</v>
      </c>
      <c r="I166" s="35"/>
      <c r="J166" s="33">
        <f t="shared" si="18"/>
        <v>5.9939999999999998</v>
      </c>
      <c r="K166" s="36">
        <f t="shared" si="10"/>
        <v>5.9939999999999998</v>
      </c>
    </row>
    <row r="167" spans="1:12">
      <c r="A167" s="38" t="s">
        <v>264</v>
      </c>
      <c r="B167" s="22" t="s">
        <v>47</v>
      </c>
      <c r="C167" s="23" t="s">
        <v>215</v>
      </c>
      <c r="D167" s="23" t="s">
        <v>73</v>
      </c>
      <c r="E167" s="23">
        <v>4</v>
      </c>
      <c r="F167" s="24" t="s">
        <v>14</v>
      </c>
      <c r="G167" s="5">
        <v>13.99</v>
      </c>
      <c r="H167" s="25">
        <f t="shared" si="13"/>
        <v>55.96</v>
      </c>
      <c r="I167" s="35"/>
      <c r="J167" s="33">
        <f t="shared" si="18"/>
        <v>8.3940000000000001</v>
      </c>
      <c r="K167" s="36">
        <f t="shared" si="10"/>
        <v>33.576000000000001</v>
      </c>
    </row>
    <row r="168" spans="1:12">
      <c r="A168" s="38" t="s">
        <v>265</v>
      </c>
      <c r="B168" s="22" t="s">
        <v>119</v>
      </c>
      <c r="C168" s="23" t="s">
        <v>215</v>
      </c>
      <c r="D168" s="23" t="s">
        <v>95</v>
      </c>
      <c r="E168" s="23">
        <v>4</v>
      </c>
      <c r="F168" s="24" t="s">
        <v>14</v>
      </c>
      <c r="G168" s="5">
        <v>9.99</v>
      </c>
      <c r="H168" s="25">
        <f t="shared" si="13"/>
        <v>39.96</v>
      </c>
      <c r="I168" s="35"/>
      <c r="J168" s="33">
        <f t="shared" si="18"/>
        <v>5.9939999999999998</v>
      </c>
      <c r="K168" s="36">
        <f t="shared" si="10"/>
        <v>23.975999999999999</v>
      </c>
    </row>
    <row r="169" spans="1:12">
      <c r="A169" s="38" t="s">
        <v>266</v>
      </c>
      <c r="B169" s="22" t="s">
        <v>119</v>
      </c>
      <c r="C169" s="23" t="s">
        <v>215</v>
      </c>
      <c r="D169" s="23" t="s">
        <v>77</v>
      </c>
      <c r="E169" s="23">
        <v>3</v>
      </c>
      <c r="F169" s="24" t="s">
        <v>14</v>
      </c>
      <c r="G169" s="5">
        <v>13.99</v>
      </c>
      <c r="H169" s="25">
        <f t="shared" si="13"/>
        <v>41.97</v>
      </c>
      <c r="I169" s="35"/>
      <c r="J169" s="33">
        <f t="shared" si="18"/>
        <v>8.3940000000000001</v>
      </c>
      <c r="K169" s="36">
        <f t="shared" si="10"/>
        <v>25.181999999999999</v>
      </c>
    </row>
    <row r="170" spans="1:12">
      <c r="A170" s="38" t="s">
        <v>267</v>
      </c>
      <c r="B170" s="22" t="s">
        <v>119</v>
      </c>
      <c r="C170" s="23" t="s">
        <v>215</v>
      </c>
      <c r="D170" s="23" t="s">
        <v>79</v>
      </c>
      <c r="E170" s="23">
        <v>1</v>
      </c>
      <c r="F170" s="24" t="s">
        <v>14</v>
      </c>
      <c r="G170" s="5">
        <v>15.99</v>
      </c>
      <c r="H170" s="25">
        <f t="shared" si="13"/>
        <v>15.99</v>
      </c>
      <c r="I170" s="35"/>
      <c r="J170" s="33">
        <f t="shared" si="18"/>
        <v>9.5939999999999994</v>
      </c>
      <c r="K170" s="36">
        <f t="shared" si="10"/>
        <v>9.5939999999999994</v>
      </c>
    </row>
    <row r="171" spans="1:12">
      <c r="A171" s="38" t="s">
        <v>268</v>
      </c>
      <c r="B171" s="22" t="s">
        <v>53</v>
      </c>
      <c r="C171" s="23" t="s">
        <v>215</v>
      </c>
      <c r="D171" s="23" t="s">
        <v>71</v>
      </c>
      <c r="E171" s="23">
        <v>2</v>
      </c>
      <c r="F171" s="24" t="s">
        <v>14</v>
      </c>
      <c r="G171" s="5">
        <v>9.99</v>
      </c>
      <c r="H171" s="25">
        <f t="shared" si="13"/>
        <v>19.98</v>
      </c>
      <c r="I171" s="35"/>
      <c r="J171" s="33">
        <f t="shared" si="18"/>
        <v>5.9939999999999998</v>
      </c>
      <c r="K171" s="36">
        <f t="shared" si="10"/>
        <v>11.988</v>
      </c>
    </row>
    <row r="172" spans="1:12">
      <c r="A172" s="38" t="s">
        <v>269</v>
      </c>
      <c r="B172" s="22" t="s">
        <v>53</v>
      </c>
      <c r="C172" s="23" t="s">
        <v>215</v>
      </c>
      <c r="D172" s="23" t="s">
        <v>62</v>
      </c>
      <c r="E172" s="23">
        <v>6</v>
      </c>
      <c r="F172" s="24" t="s">
        <v>14</v>
      </c>
      <c r="G172" s="5">
        <v>15.99</v>
      </c>
      <c r="H172" s="25">
        <f t="shared" si="13"/>
        <v>95.94</v>
      </c>
      <c r="I172" s="35"/>
      <c r="J172" s="33">
        <f t="shared" si="18"/>
        <v>9.5939999999999994</v>
      </c>
      <c r="K172" s="36">
        <f t="shared" si="10"/>
        <v>57.564</v>
      </c>
    </row>
    <row r="173" spans="1:12">
      <c r="A173" s="38" t="s">
        <v>270</v>
      </c>
      <c r="B173" s="22" t="s">
        <v>58</v>
      </c>
      <c r="C173" s="23" t="s">
        <v>215</v>
      </c>
      <c r="D173" s="23" t="s">
        <v>71</v>
      </c>
      <c r="E173" s="23">
        <v>1</v>
      </c>
      <c r="F173" s="24" t="s">
        <v>14</v>
      </c>
      <c r="G173" s="5">
        <v>10.99</v>
      </c>
      <c r="H173" s="25">
        <f t="shared" si="13"/>
        <v>10.99</v>
      </c>
      <c r="I173" s="35"/>
      <c r="J173" s="33">
        <f t="shared" si="18"/>
        <v>6.5940000000000003</v>
      </c>
      <c r="K173" s="36">
        <f t="shared" si="10"/>
        <v>6.5940000000000003</v>
      </c>
    </row>
    <row r="174" spans="1:12" ht="15">
      <c r="A174" s="38" t="s">
        <v>271</v>
      </c>
      <c r="B174" s="22" t="s">
        <v>144</v>
      </c>
      <c r="C174" s="23" t="s">
        <v>215</v>
      </c>
      <c r="D174" s="23" t="s">
        <v>79</v>
      </c>
      <c r="E174" s="23">
        <v>6</v>
      </c>
      <c r="F174" s="24" t="s">
        <v>14</v>
      </c>
      <c r="G174" s="42">
        <v>17.09</v>
      </c>
      <c r="H174" s="25">
        <f t="shared" si="13"/>
        <v>102.54</v>
      </c>
      <c r="I174" s="35"/>
      <c r="J174" s="33">
        <f t="shared" si="18"/>
        <v>10.254</v>
      </c>
      <c r="K174" s="36">
        <f>E174*J174</f>
        <v>61.524000000000001</v>
      </c>
    </row>
    <row r="175" spans="1:12" ht="15">
      <c r="A175" s="38" t="s">
        <v>272</v>
      </c>
      <c r="B175" s="22" t="s">
        <v>144</v>
      </c>
      <c r="C175" s="23" t="s">
        <v>215</v>
      </c>
      <c r="D175" s="23" t="s">
        <v>21</v>
      </c>
      <c r="E175" s="23">
        <v>1</v>
      </c>
      <c r="F175" s="24" t="s">
        <v>14</v>
      </c>
      <c r="G175" s="42">
        <v>16.989999999999998</v>
      </c>
      <c r="H175" s="25">
        <f t="shared" si="13"/>
        <v>16.989999999999998</v>
      </c>
      <c r="I175" s="35"/>
      <c r="J175" s="33">
        <f t="shared" si="18"/>
        <v>10.194000000000001</v>
      </c>
      <c r="K175" s="36">
        <f t="shared" ref="K175:K187" si="20">E175*J175</f>
        <v>10.194000000000001</v>
      </c>
    </row>
    <row r="176" spans="1:12" ht="15">
      <c r="A176" s="38" t="s">
        <v>273</v>
      </c>
      <c r="B176" s="22" t="s">
        <v>31</v>
      </c>
      <c r="C176" s="23" t="s">
        <v>215</v>
      </c>
      <c r="D176" s="23" t="s">
        <v>79</v>
      </c>
      <c r="E176" s="23">
        <v>1</v>
      </c>
      <c r="F176" s="24" t="s">
        <v>14</v>
      </c>
      <c r="G176" s="42">
        <v>19.989999999999998</v>
      </c>
      <c r="H176" s="25">
        <f t="shared" si="13"/>
        <v>19.989999999999998</v>
      </c>
      <c r="I176" s="35"/>
      <c r="J176" s="33">
        <f t="shared" si="18"/>
        <v>11.994</v>
      </c>
      <c r="K176" s="36">
        <f t="shared" si="20"/>
        <v>11.994</v>
      </c>
    </row>
    <row r="177" spans="1:12" ht="15">
      <c r="A177" s="38" t="s">
        <v>274</v>
      </c>
      <c r="B177" s="22" t="s">
        <v>31</v>
      </c>
      <c r="C177" s="23" t="s">
        <v>215</v>
      </c>
      <c r="D177" s="23" t="s">
        <v>21</v>
      </c>
      <c r="E177" s="23">
        <v>4</v>
      </c>
      <c r="F177" s="24" t="s">
        <v>14</v>
      </c>
      <c r="G177" s="42">
        <v>17.989999999999998</v>
      </c>
      <c r="H177" s="25">
        <f t="shared" si="13"/>
        <v>71.959999999999994</v>
      </c>
      <c r="I177" s="35"/>
      <c r="J177" s="33">
        <f t="shared" si="18"/>
        <v>10.794</v>
      </c>
      <c r="K177" s="36">
        <f t="shared" si="20"/>
        <v>43.176000000000002</v>
      </c>
    </row>
    <row r="178" spans="1:12" ht="15">
      <c r="A178" s="38" t="s">
        <v>275</v>
      </c>
      <c r="B178" s="22" t="s">
        <v>51</v>
      </c>
      <c r="C178" s="23" t="s">
        <v>215</v>
      </c>
      <c r="D178" s="23" t="s">
        <v>26</v>
      </c>
      <c r="E178" s="23">
        <v>5</v>
      </c>
      <c r="F178" s="24" t="s">
        <v>14</v>
      </c>
      <c r="G178" s="42">
        <v>19.989999999999998</v>
      </c>
      <c r="H178" s="25">
        <f t="shared" si="13"/>
        <v>99.95</v>
      </c>
      <c r="I178" s="35"/>
      <c r="J178" s="33">
        <f t="shared" si="18"/>
        <v>11.994</v>
      </c>
      <c r="K178" s="36">
        <f t="shared" si="20"/>
        <v>59.97</v>
      </c>
    </row>
    <row r="179" spans="1:12" ht="15">
      <c r="A179" s="38" t="s">
        <v>276</v>
      </c>
      <c r="B179" s="22" t="s">
        <v>51</v>
      </c>
      <c r="C179" s="23" t="s">
        <v>215</v>
      </c>
      <c r="D179" s="23" t="s">
        <v>77</v>
      </c>
      <c r="E179" s="23">
        <v>1</v>
      </c>
      <c r="F179" s="24" t="s">
        <v>14</v>
      </c>
      <c r="G179" s="42">
        <v>9.99</v>
      </c>
      <c r="H179" s="25">
        <f t="shared" si="13"/>
        <v>9.99</v>
      </c>
      <c r="I179" s="35"/>
      <c r="J179" s="33">
        <f t="shared" si="18"/>
        <v>5.9939999999999998</v>
      </c>
      <c r="K179" s="36">
        <f t="shared" si="20"/>
        <v>5.9939999999999998</v>
      </c>
      <c r="L179" s="37"/>
    </row>
    <row r="180" spans="1:12" ht="15">
      <c r="A180" s="68" t="s">
        <v>277</v>
      </c>
      <c r="B180" s="62" t="s">
        <v>140</v>
      </c>
      <c r="C180" s="63" t="s">
        <v>215</v>
      </c>
      <c r="D180" s="63" t="s">
        <v>73</v>
      </c>
      <c r="E180" s="63">
        <v>1</v>
      </c>
      <c r="F180" s="64" t="s">
        <v>14</v>
      </c>
      <c r="G180" s="69"/>
      <c r="H180" s="65">
        <f t="shared" si="13"/>
        <v>0</v>
      </c>
      <c r="I180" s="63"/>
      <c r="J180" s="66">
        <f t="shared" si="18"/>
        <v>0</v>
      </c>
      <c r="K180" s="67">
        <f t="shared" si="20"/>
        <v>0</v>
      </c>
      <c r="L180" s="74" t="s">
        <v>524</v>
      </c>
    </row>
    <row r="181" spans="1:12" ht="15">
      <c r="A181" s="68" t="s">
        <v>278</v>
      </c>
      <c r="B181" s="62" t="s">
        <v>140</v>
      </c>
      <c r="C181" s="63" t="s">
        <v>215</v>
      </c>
      <c r="D181" s="63" t="s">
        <v>279</v>
      </c>
      <c r="E181" s="63">
        <v>1</v>
      </c>
      <c r="F181" s="64" t="s">
        <v>14</v>
      </c>
      <c r="G181" s="69"/>
      <c r="H181" s="65">
        <f t="shared" si="13"/>
        <v>0</v>
      </c>
      <c r="I181" s="63"/>
      <c r="J181" s="66">
        <f t="shared" si="18"/>
        <v>0</v>
      </c>
      <c r="K181" s="67">
        <f t="shared" si="20"/>
        <v>0</v>
      </c>
      <c r="L181" s="74" t="s">
        <v>524</v>
      </c>
    </row>
    <row r="182" spans="1:12" ht="15">
      <c r="A182" s="68" t="s">
        <v>280</v>
      </c>
      <c r="B182" s="62" t="s">
        <v>140</v>
      </c>
      <c r="C182" s="63" t="s">
        <v>215</v>
      </c>
      <c r="D182" s="63" t="s">
        <v>281</v>
      </c>
      <c r="E182" s="63">
        <v>1</v>
      </c>
      <c r="F182" s="64" t="s">
        <v>14</v>
      </c>
      <c r="G182" s="69"/>
      <c r="H182" s="65">
        <f t="shared" si="13"/>
        <v>0</v>
      </c>
      <c r="I182" s="63"/>
      <c r="J182" s="66">
        <f t="shared" si="18"/>
        <v>0</v>
      </c>
      <c r="K182" s="67">
        <f t="shared" si="20"/>
        <v>0</v>
      </c>
      <c r="L182" s="74" t="s">
        <v>524</v>
      </c>
    </row>
    <row r="183" spans="1:12" ht="15">
      <c r="A183" s="68" t="s">
        <v>282</v>
      </c>
      <c r="B183" s="62" t="s">
        <v>283</v>
      </c>
      <c r="C183" s="63" t="s">
        <v>215</v>
      </c>
      <c r="D183" s="63" t="s">
        <v>256</v>
      </c>
      <c r="E183" s="63">
        <v>1</v>
      </c>
      <c r="F183" s="64" t="s">
        <v>14</v>
      </c>
      <c r="G183" s="69"/>
      <c r="H183" s="65">
        <f t="shared" si="13"/>
        <v>0</v>
      </c>
      <c r="I183" s="63"/>
      <c r="J183" s="66">
        <f t="shared" si="18"/>
        <v>0</v>
      </c>
      <c r="K183" s="67">
        <f t="shared" si="20"/>
        <v>0</v>
      </c>
      <c r="L183" s="74" t="s">
        <v>524</v>
      </c>
    </row>
    <row r="184" spans="1:12" ht="15">
      <c r="A184" s="68" t="s">
        <v>284</v>
      </c>
      <c r="B184" s="62" t="s">
        <v>283</v>
      </c>
      <c r="C184" s="63" t="s">
        <v>215</v>
      </c>
      <c r="D184" s="63" t="s">
        <v>281</v>
      </c>
      <c r="E184" s="63">
        <v>2</v>
      </c>
      <c r="F184" s="64" t="s">
        <v>14</v>
      </c>
      <c r="G184" s="69"/>
      <c r="H184" s="65">
        <f t="shared" si="13"/>
        <v>0</v>
      </c>
      <c r="I184" s="63"/>
      <c r="J184" s="66">
        <f t="shared" si="18"/>
        <v>0</v>
      </c>
      <c r="K184" s="67">
        <f t="shared" si="20"/>
        <v>0</v>
      </c>
      <c r="L184" s="74" t="s">
        <v>524</v>
      </c>
    </row>
    <row r="185" spans="1:12" ht="15">
      <c r="A185" s="68" t="s">
        <v>285</v>
      </c>
      <c r="B185" s="62" t="s">
        <v>286</v>
      </c>
      <c r="C185" s="63" t="s">
        <v>215</v>
      </c>
      <c r="D185" s="63" t="s">
        <v>239</v>
      </c>
      <c r="E185" s="63">
        <v>1</v>
      </c>
      <c r="F185" s="64" t="s">
        <v>14</v>
      </c>
      <c r="G185" s="69"/>
      <c r="H185" s="65">
        <f t="shared" si="13"/>
        <v>0</v>
      </c>
      <c r="I185" s="63"/>
      <c r="J185" s="66">
        <f t="shared" si="18"/>
        <v>0</v>
      </c>
      <c r="K185" s="67">
        <f t="shared" si="20"/>
        <v>0</v>
      </c>
      <c r="L185" s="74" t="s">
        <v>524</v>
      </c>
    </row>
    <row r="186" spans="1:12" ht="15">
      <c r="A186" s="68" t="s">
        <v>287</v>
      </c>
      <c r="B186" s="62" t="s">
        <v>211</v>
      </c>
      <c r="C186" s="63" t="s">
        <v>215</v>
      </c>
      <c r="D186" s="63" t="s">
        <v>288</v>
      </c>
      <c r="E186" s="63">
        <v>1</v>
      </c>
      <c r="F186" s="64" t="s">
        <v>14</v>
      </c>
      <c r="G186" s="69"/>
      <c r="H186" s="65">
        <f t="shared" si="13"/>
        <v>0</v>
      </c>
      <c r="I186" s="63"/>
      <c r="J186" s="66">
        <f t="shared" si="18"/>
        <v>0</v>
      </c>
      <c r="K186" s="67">
        <f t="shared" si="20"/>
        <v>0</v>
      </c>
      <c r="L186" s="74" t="s">
        <v>524</v>
      </c>
    </row>
    <row r="187" spans="1:12" ht="15">
      <c r="A187" s="61" t="s">
        <v>289</v>
      </c>
      <c r="B187" s="62" t="s">
        <v>11</v>
      </c>
      <c r="C187" s="70" t="s">
        <v>290</v>
      </c>
      <c r="D187" s="63" t="s">
        <v>56</v>
      </c>
      <c r="E187" s="63">
        <v>3</v>
      </c>
      <c r="F187" s="64" t="s">
        <v>14</v>
      </c>
      <c r="G187" s="63"/>
      <c r="H187" s="65">
        <f t="shared" si="13"/>
        <v>0</v>
      </c>
      <c r="I187" s="63"/>
      <c r="J187" s="66">
        <f t="shared" si="18"/>
        <v>0</v>
      </c>
      <c r="K187" s="67">
        <f t="shared" si="20"/>
        <v>0</v>
      </c>
      <c r="L187" s="74" t="s">
        <v>524</v>
      </c>
    </row>
    <row r="188" spans="1:12">
      <c r="A188" s="21" t="s">
        <v>291</v>
      </c>
      <c r="B188" s="26" t="s">
        <v>23</v>
      </c>
      <c r="C188" s="27" t="s">
        <v>290</v>
      </c>
      <c r="D188" s="27" t="s">
        <v>56</v>
      </c>
      <c r="E188" s="27">
        <v>4</v>
      </c>
      <c r="F188" s="39" t="s">
        <v>14</v>
      </c>
      <c r="G188" s="28">
        <v>9.99</v>
      </c>
      <c r="H188" s="25">
        <f t="shared" si="13"/>
        <v>39.96</v>
      </c>
      <c r="I188" s="35"/>
      <c r="J188" s="33">
        <f t="shared" si="18"/>
        <v>5.9939999999999998</v>
      </c>
      <c r="K188" s="36">
        <f t="shared" si="10"/>
        <v>23.975999999999999</v>
      </c>
    </row>
    <row r="189" spans="1:12">
      <c r="A189" s="21" t="s">
        <v>292</v>
      </c>
      <c r="B189" s="26" t="s">
        <v>31</v>
      </c>
      <c r="C189" s="27" t="s">
        <v>290</v>
      </c>
      <c r="D189" s="27" t="s">
        <v>56</v>
      </c>
      <c r="E189" s="27">
        <v>3</v>
      </c>
      <c r="F189" s="39" t="s">
        <v>14</v>
      </c>
      <c r="G189" s="28">
        <v>11.99</v>
      </c>
      <c r="H189" s="25">
        <f t="shared" si="13"/>
        <v>35.97</v>
      </c>
      <c r="I189" s="35"/>
      <c r="J189" s="33">
        <f t="shared" si="18"/>
        <v>7.194</v>
      </c>
      <c r="K189" s="36">
        <f t="shared" si="10"/>
        <v>21.582000000000001</v>
      </c>
    </row>
    <row r="190" spans="1:12" ht="15">
      <c r="A190" s="61" t="s">
        <v>293</v>
      </c>
      <c r="B190" s="71" t="s">
        <v>140</v>
      </c>
      <c r="C190" s="70" t="s">
        <v>290</v>
      </c>
      <c r="D190" s="70" t="s">
        <v>21</v>
      </c>
      <c r="E190" s="70">
        <v>1</v>
      </c>
      <c r="F190" s="72" t="s">
        <v>14</v>
      </c>
      <c r="G190" s="70"/>
      <c r="H190" s="65">
        <f t="shared" si="13"/>
        <v>0</v>
      </c>
      <c r="I190" s="63"/>
      <c r="J190" s="66">
        <f t="shared" si="18"/>
        <v>0</v>
      </c>
      <c r="K190" s="67">
        <f t="shared" si="10"/>
        <v>0</v>
      </c>
      <c r="L190" s="74" t="s">
        <v>524</v>
      </c>
    </row>
    <row r="191" spans="1:12" ht="15">
      <c r="A191" s="61" t="s">
        <v>294</v>
      </c>
      <c r="B191" s="71" t="s">
        <v>194</v>
      </c>
      <c r="C191" s="70" t="s">
        <v>290</v>
      </c>
      <c r="D191" s="70" t="s">
        <v>85</v>
      </c>
      <c r="E191" s="70">
        <v>1</v>
      </c>
      <c r="F191" s="72" t="s">
        <v>14</v>
      </c>
      <c r="G191" s="70"/>
      <c r="H191" s="65">
        <f t="shared" si="13"/>
        <v>0</v>
      </c>
      <c r="I191" s="63"/>
      <c r="J191" s="66">
        <f t="shared" si="18"/>
        <v>0</v>
      </c>
      <c r="K191" s="67">
        <f>E191*J191</f>
        <v>0</v>
      </c>
      <c r="L191" s="74" t="s">
        <v>524</v>
      </c>
    </row>
    <row r="192" spans="1:12">
      <c r="A192" s="21" t="s">
        <v>295</v>
      </c>
      <c r="B192" s="26" t="s">
        <v>33</v>
      </c>
      <c r="C192" s="27" t="s">
        <v>290</v>
      </c>
      <c r="D192" s="27" t="s">
        <v>71</v>
      </c>
      <c r="E192" s="27">
        <v>1</v>
      </c>
      <c r="F192" s="39" t="s">
        <v>14</v>
      </c>
      <c r="G192" s="28">
        <v>7.49</v>
      </c>
      <c r="H192" s="25">
        <f t="shared" si="13"/>
        <v>7.49</v>
      </c>
      <c r="I192" s="35"/>
      <c r="J192" s="33">
        <f t="shared" si="18"/>
        <v>4.4939999999999998</v>
      </c>
      <c r="K192" s="36">
        <f>E192*J192</f>
        <v>4.4939999999999998</v>
      </c>
      <c r="L192" s="37"/>
    </row>
    <row r="193" spans="1:12">
      <c r="A193" s="21" t="s">
        <v>295</v>
      </c>
      <c r="B193" s="26" t="s">
        <v>33</v>
      </c>
      <c r="C193" s="27" t="s">
        <v>290</v>
      </c>
      <c r="D193" s="27" t="s">
        <v>16</v>
      </c>
      <c r="E193" s="27">
        <v>2</v>
      </c>
      <c r="F193" s="39" t="s">
        <v>14</v>
      </c>
      <c r="G193" s="28">
        <v>7.49</v>
      </c>
      <c r="H193" s="25">
        <f t="shared" si="13"/>
        <v>14.98</v>
      </c>
      <c r="I193" s="35"/>
      <c r="J193" s="33">
        <f t="shared" si="18"/>
        <v>4.4939999999999998</v>
      </c>
      <c r="K193" s="36">
        <f t="shared" ref="K193:K224" si="21">E193*J193</f>
        <v>8.9879999999999995</v>
      </c>
      <c r="L193" s="37"/>
    </row>
    <row r="194" spans="1:12">
      <c r="A194" s="21" t="s">
        <v>295</v>
      </c>
      <c r="B194" s="26" t="s">
        <v>33</v>
      </c>
      <c r="C194" s="27" t="s">
        <v>290</v>
      </c>
      <c r="D194" s="27" t="s">
        <v>62</v>
      </c>
      <c r="E194" s="27">
        <v>3</v>
      </c>
      <c r="F194" s="39" t="s">
        <v>14</v>
      </c>
      <c r="G194" s="28">
        <v>9.99</v>
      </c>
      <c r="H194" s="25">
        <f t="shared" ref="H194:H244" si="22">E194*G194</f>
        <v>29.97</v>
      </c>
      <c r="I194" s="35"/>
      <c r="J194" s="33">
        <f t="shared" si="18"/>
        <v>5.9939999999999998</v>
      </c>
      <c r="K194" s="36">
        <f t="shared" si="21"/>
        <v>17.981999999999999</v>
      </c>
    </row>
    <row r="195" spans="1:12">
      <c r="A195" s="21" t="s">
        <v>296</v>
      </c>
      <c r="B195" s="26" t="s">
        <v>33</v>
      </c>
      <c r="C195" s="27" t="s">
        <v>290</v>
      </c>
      <c r="D195" s="27" t="s">
        <v>56</v>
      </c>
      <c r="E195" s="27">
        <v>7</v>
      </c>
      <c r="F195" s="39" t="s">
        <v>14</v>
      </c>
      <c r="G195" s="28">
        <v>7.99</v>
      </c>
      <c r="H195" s="25">
        <f t="shared" si="22"/>
        <v>55.93</v>
      </c>
      <c r="I195" s="35"/>
      <c r="J195" s="33">
        <f>G195*0.6</f>
        <v>4.7939999999999996</v>
      </c>
      <c r="K195" s="36">
        <f t="shared" si="21"/>
        <v>33.558</v>
      </c>
    </row>
    <row r="196" spans="1:12">
      <c r="A196" s="21" t="s">
        <v>297</v>
      </c>
      <c r="B196" s="26" t="s">
        <v>40</v>
      </c>
      <c r="C196" s="27" t="s">
        <v>290</v>
      </c>
      <c r="D196" s="27" t="s">
        <v>56</v>
      </c>
      <c r="E196" s="27">
        <v>30</v>
      </c>
      <c r="F196" s="39" t="s">
        <v>14</v>
      </c>
      <c r="G196" s="28">
        <v>14.99</v>
      </c>
      <c r="H196" s="25">
        <f t="shared" si="22"/>
        <v>449.7</v>
      </c>
      <c r="I196" s="35"/>
      <c r="J196" s="33">
        <f>G196*0.6</f>
        <v>8.9939999999999998</v>
      </c>
      <c r="K196" s="36">
        <f t="shared" si="21"/>
        <v>269.82</v>
      </c>
    </row>
    <row r="197" spans="1:12">
      <c r="A197" s="21" t="s">
        <v>298</v>
      </c>
      <c r="B197" s="26" t="s">
        <v>119</v>
      </c>
      <c r="C197" s="27" t="s">
        <v>290</v>
      </c>
      <c r="D197" s="27" t="s">
        <v>56</v>
      </c>
      <c r="E197" s="27">
        <v>5</v>
      </c>
      <c r="F197" s="39" t="s">
        <v>14</v>
      </c>
      <c r="G197" s="28">
        <v>13.49</v>
      </c>
      <c r="H197" s="25">
        <f t="shared" si="22"/>
        <v>67.45</v>
      </c>
      <c r="I197" s="35"/>
      <c r="J197" s="33">
        <f>G197*0.6</f>
        <v>8.0939999999999994</v>
      </c>
      <c r="K197" s="36">
        <f t="shared" si="21"/>
        <v>40.47</v>
      </c>
    </row>
    <row r="198" spans="1:12">
      <c r="A198" s="21" t="s">
        <v>299</v>
      </c>
      <c r="B198" s="26" t="s">
        <v>51</v>
      </c>
      <c r="C198" s="27" t="s">
        <v>290</v>
      </c>
      <c r="D198" s="27" t="s">
        <v>56</v>
      </c>
      <c r="E198" s="27">
        <v>3</v>
      </c>
      <c r="F198" s="39" t="s">
        <v>14</v>
      </c>
      <c r="G198" s="28">
        <v>13.49</v>
      </c>
      <c r="H198" s="25">
        <f t="shared" si="22"/>
        <v>40.47</v>
      </c>
      <c r="I198" s="35"/>
      <c r="J198" s="33">
        <f>G198*0.6</f>
        <v>8.0939999999999994</v>
      </c>
      <c r="K198" s="36">
        <f t="shared" si="21"/>
        <v>24.282</v>
      </c>
    </row>
    <row r="199" spans="1:12">
      <c r="A199" s="21" t="s">
        <v>300</v>
      </c>
      <c r="B199" s="26" t="s">
        <v>123</v>
      </c>
      <c r="C199" s="27" t="s">
        <v>290</v>
      </c>
      <c r="D199" s="27" t="s">
        <v>56</v>
      </c>
      <c r="E199" s="27">
        <v>3</v>
      </c>
      <c r="F199" s="39" t="s">
        <v>14</v>
      </c>
      <c r="G199" s="28">
        <v>12.99</v>
      </c>
      <c r="H199" s="25">
        <f t="shared" si="22"/>
        <v>38.97</v>
      </c>
      <c r="I199" s="35"/>
      <c r="J199" s="33">
        <f t="shared" ref="J199:J228" si="23">G199*0.6</f>
        <v>7.7939999999999996</v>
      </c>
      <c r="K199" s="36">
        <f t="shared" si="21"/>
        <v>23.382000000000001</v>
      </c>
    </row>
    <row r="200" spans="1:12">
      <c r="A200" s="38" t="s">
        <v>301</v>
      </c>
      <c r="B200" s="22" t="s">
        <v>18</v>
      </c>
      <c r="C200" s="23" t="s">
        <v>290</v>
      </c>
      <c r="D200" s="23" t="s">
        <v>71</v>
      </c>
      <c r="E200" s="23">
        <v>1</v>
      </c>
      <c r="F200" s="24" t="s">
        <v>14</v>
      </c>
      <c r="G200" s="5">
        <v>7.49</v>
      </c>
      <c r="H200" s="25">
        <f t="shared" si="22"/>
        <v>7.49</v>
      </c>
      <c r="I200" s="35"/>
      <c r="J200" s="33">
        <f t="shared" si="23"/>
        <v>4.4939999999999998</v>
      </c>
      <c r="K200" s="36">
        <f t="shared" si="21"/>
        <v>4.4939999999999998</v>
      </c>
    </row>
    <row r="201" spans="1:12">
      <c r="A201" s="38" t="s">
        <v>302</v>
      </c>
      <c r="B201" s="22" t="s">
        <v>18</v>
      </c>
      <c r="C201" s="23" t="s">
        <v>290</v>
      </c>
      <c r="D201" s="23" t="s">
        <v>256</v>
      </c>
      <c r="E201" s="23">
        <v>3</v>
      </c>
      <c r="F201" s="24" t="s">
        <v>14</v>
      </c>
      <c r="G201" s="5">
        <v>9.99</v>
      </c>
      <c r="H201" s="25">
        <f t="shared" si="22"/>
        <v>29.97</v>
      </c>
      <c r="I201" s="35"/>
      <c r="J201" s="33">
        <f t="shared" si="23"/>
        <v>5.9939999999999998</v>
      </c>
      <c r="K201" s="36">
        <f t="shared" si="21"/>
        <v>17.981999999999999</v>
      </c>
    </row>
    <row r="202" spans="1:12">
      <c r="A202" s="38" t="s">
        <v>303</v>
      </c>
      <c r="B202" s="22" t="s">
        <v>18</v>
      </c>
      <c r="C202" s="23" t="s">
        <v>290</v>
      </c>
      <c r="D202" s="23" t="s">
        <v>304</v>
      </c>
      <c r="E202" s="23">
        <v>8</v>
      </c>
      <c r="F202" s="24" t="s">
        <v>14</v>
      </c>
      <c r="G202" s="5">
        <v>9.49</v>
      </c>
      <c r="H202" s="25">
        <f t="shared" si="22"/>
        <v>75.92</v>
      </c>
      <c r="I202" s="35"/>
      <c r="J202" s="33">
        <f t="shared" si="23"/>
        <v>5.694</v>
      </c>
      <c r="K202" s="36">
        <f t="shared" si="21"/>
        <v>45.552</v>
      </c>
    </row>
    <row r="203" spans="1:12" ht="15">
      <c r="A203" s="68" t="s">
        <v>305</v>
      </c>
      <c r="B203" s="62" t="s">
        <v>306</v>
      </c>
      <c r="C203" s="63" t="s">
        <v>290</v>
      </c>
      <c r="D203" s="63" t="s">
        <v>71</v>
      </c>
      <c r="E203" s="63">
        <v>1</v>
      </c>
      <c r="F203" s="64" t="s">
        <v>14</v>
      </c>
      <c r="G203" s="63"/>
      <c r="H203" s="65">
        <f t="shared" si="22"/>
        <v>0</v>
      </c>
      <c r="I203" s="63"/>
      <c r="J203" s="66">
        <f t="shared" si="23"/>
        <v>0</v>
      </c>
      <c r="K203" s="67">
        <f t="shared" si="21"/>
        <v>0</v>
      </c>
      <c r="L203" s="74" t="s">
        <v>524</v>
      </c>
    </row>
    <row r="204" spans="1:12">
      <c r="A204" s="38" t="s">
        <v>307</v>
      </c>
      <c r="B204" s="22" t="s">
        <v>23</v>
      </c>
      <c r="C204" s="23" t="s">
        <v>290</v>
      </c>
      <c r="D204" s="23" t="s">
        <v>71</v>
      </c>
      <c r="E204" s="23">
        <v>2</v>
      </c>
      <c r="F204" s="24" t="s">
        <v>14</v>
      </c>
      <c r="G204" s="5">
        <v>7.99</v>
      </c>
      <c r="H204" s="25">
        <f t="shared" si="22"/>
        <v>15.98</v>
      </c>
      <c r="I204" s="35"/>
      <c r="J204" s="33">
        <f t="shared" si="23"/>
        <v>4.7939999999999996</v>
      </c>
      <c r="K204" s="36">
        <f t="shared" si="21"/>
        <v>9.5879999999999992</v>
      </c>
    </row>
    <row r="205" spans="1:12">
      <c r="A205" s="38" t="s">
        <v>308</v>
      </c>
      <c r="B205" s="22" t="s">
        <v>28</v>
      </c>
      <c r="C205" s="23" t="s">
        <v>290</v>
      </c>
      <c r="D205" s="23" t="s">
        <v>309</v>
      </c>
      <c r="E205" s="23">
        <v>2</v>
      </c>
      <c r="F205" s="24" t="s">
        <v>14</v>
      </c>
      <c r="G205" s="5">
        <v>4.49</v>
      </c>
      <c r="H205" s="25">
        <f t="shared" si="22"/>
        <v>8.98</v>
      </c>
      <c r="I205" s="35"/>
      <c r="J205" s="33">
        <f t="shared" si="23"/>
        <v>2.694</v>
      </c>
      <c r="K205" s="36">
        <f t="shared" si="21"/>
        <v>5.3879999999999999</v>
      </c>
    </row>
    <row r="206" spans="1:12">
      <c r="A206" s="38" t="s">
        <v>310</v>
      </c>
      <c r="B206" s="22" t="s">
        <v>28</v>
      </c>
      <c r="C206" s="23" t="s">
        <v>290</v>
      </c>
      <c r="D206" s="23" t="s">
        <v>71</v>
      </c>
      <c r="E206" s="23">
        <v>2</v>
      </c>
      <c r="F206" s="24" t="s">
        <v>14</v>
      </c>
      <c r="G206" s="5">
        <v>5.49</v>
      </c>
      <c r="H206" s="25">
        <f t="shared" si="22"/>
        <v>10.98</v>
      </c>
      <c r="I206" s="35"/>
      <c r="J206" s="33">
        <f t="shared" si="23"/>
        <v>3.294</v>
      </c>
      <c r="K206" s="36">
        <f t="shared" si="21"/>
        <v>6.5880000000000001</v>
      </c>
    </row>
    <row r="207" spans="1:12">
      <c r="A207" s="38" t="s">
        <v>311</v>
      </c>
      <c r="B207" s="22" t="s">
        <v>28</v>
      </c>
      <c r="C207" s="23" t="s">
        <v>290</v>
      </c>
      <c r="D207" s="23" t="s">
        <v>56</v>
      </c>
      <c r="E207" s="23">
        <v>16</v>
      </c>
      <c r="F207" s="24" t="s">
        <v>14</v>
      </c>
      <c r="G207" s="5">
        <v>9.99</v>
      </c>
      <c r="H207" s="25">
        <f t="shared" si="22"/>
        <v>159.84</v>
      </c>
      <c r="I207" s="35"/>
      <c r="J207" s="33">
        <f t="shared" si="23"/>
        <v>5.9939999999999998</v>
      </c>
      <c r="K207" s="36">
        <f t="shared" si="21"/>
        <v>95.903999999999996</v>
      </c>
    </row>
    <row r="208" spans="1:12" ht="15">
      <c r="A208" s="68" t="s">
        <v>312</v>
      </c>
      <c r="B208" s="62" t="s">
        <v>313</v>
      </c>
      <c r="C208" s="63" t="s">
        <v>290</v>
      </c>
      <c r="D208" s="63" t="s">
        <v>71</v>
      </c>
      <c r="E208" s="63">
        <v>2</v>
      </c>
      <c r="F208" s="64" t="s">
        <v>14</v>
      </c>
      <c r="G208" s="63"/>
      <c r="H208" s="65">
        <f t="shared" si="22"/>
        <v>0</v>
      </c>
      <c r="I208" s="63"/>
      <c r="J208" s="66">
        <f t="shared" si="23"/>
        <v>0</v>
      </c>
      <c r="K208" s="67">
        <f t="shared" si="21"/>
        <v>0</v>
      </c>
      <c r="L208" s="74" t="s">
        <v>524</v>
      </c>
    </row>
    <row r="209" spans="1:12" ht="15">
      <c r="A209" s="68" t="s">
        <v>314</v>
      </c>
      <c r="B209" s="62" t="s">
        <v>144</v>
      </c>
      <c r="C209" s="63" t="s">
        <v>290</v>
      </c>
      <c r="D209" s="63" t="s">
        <v>62</v>
      </c>
      <c r="E209" s="63">
        <v>3</v>
      </c>
      <c r="F209" s="64" t="s">
        <v>14</v>
      </c>
      <c r="G209" s="63"/>
      <c r="H209" s="65">
        <f t="shared" si="22"/>
        <v>0</v>
      </c>
      <c r="I209" s="63"/>
      <c r="J209" s="66">
        <f t="shared" si="23"/>
        <v>0</v>
      </c>
      <c r="K209" s="67">
        <f t="shared" si="21"/>
        <v>0</v>
      </c>
      <c r="L209" s="74" t="s">
        <v>524</v>
      </c>
    </row>
    <row r="210" spans="1:12" ht="15">
      <c r="A210" s="68" t="s">
        <v>315</v>
      </c>
      <c r="B210" s="62" t="s">
        <v>144</v>
      </c>
      <c r="C210" s="63" t="s">
        <v>290</v>
      </c>
      <c r="D210" s="63" t="s">
        <v>56</v>
      </c>
      <c r="E210" s="63">
        <v>2</v>
      </c>
      <c r="F210" s="64" t="s">
        <v>14</v>
      </c>
      <c r="G210" s="63"/>
      <c r="H210" s="65">
        <f t="shared" si="22"/>
        <v>0</v>
      </c>
      <c r="I210" s="63"/>
      <c r="J210" s="66">
        <f t="shared" si="23"/>
        <v>0</v>
      </c>
      <c r="K210" s="67">
        <f t="shared" si="21"/>
        <v>0</v>
      </c>
      <c r="L210" s="74" t="s">
        <v>524</v>
      </c>
    </row>
    <row r="211" spans="1:12">
      <c r="A211" s="38" t="s">
        <v>316</v>
      </c>
      <c r="B211" s="22" t="s">
        <v>94</v>
      </c>
      <c r="C211" s="23" t="s">
        <v>290</v>
      </c>
      <c r="D211" s="23" t="s">
        <v>317</v>
      </c>
      <c r="E211" s="23">
        <v>8</v>
      </c>
      <c r="F211" s="24" t="s">
        <v>14</v>
      </c>
      <c r="G211" s="5">
        <v>12.49</v>
      </c>
      <c r="H211" s="25">
        <f t="shared" si="22"/>
        <v>99.92</v>
      </c>
      <c r="I211" s="35"/>
      <c r="J211" s="33">
        <f t="shared" si="23"/>
        <v>7.4939999999999998</v>
      </c>
      <c r="K211" s="36">
        <f t="shared" si="21"/>
        <v>59.951999999999998</v>
      </c>
    </row>
    <row r="212" spans="1:12">
      <c r="A212" s="38" t="s">
        <v>318</v>
      </c>
      <c r="B212" s="22" t="s">
        <v>94</v>
      </c>
      <c r="C212" s="23" t="s">
        <v>290</v>
      </c>
      <c r="D212" s="23" t="s">
        <v>56</v>
      </c>
      <c r="E212" s="23">
        <v>16</v>
      </c>
      <c r="F212" s="24" t="s">
        <v>14</v>
      </c>
      <c r="G212" s="5">
        <v>13.49</v>
      </c>
      <c r="H212" s="25">
        <f t="shared" si="22"/>
        <v>215.84</v>
      </c>
      <c r="I212" s="35"/>
      <c r="J212" s="33">
        <f t="shared" si="23"/>
        <v>8.0939999999999994</v>
      </c>
      <c r="K212" s="36">
        <f t="shared" si="21"/>
        <v>129.50399999999999</v>
      </c>
    </row>
    <row r="213" spans="1:12">
      <c r="A213" s="38" t="s">
        <v>319</v>
      </c>
      <c r="B213" s="22" t="s">
        <v>320</v>
      </c>
      <c r="C213" s="23" t="s">
        <v>290</v>
      </c>
      <c r="D213" s="23" t="s">
        <v>71</v>
      </c>
      <c r="E213" s="23">
        <v>2</v>
      </c>
      <c r="F213" s="24" t="s">
        <v>14</v>
      </c>
      <c r="G213" s="5">
        <v>19.989999999999998</v>
      </c>
      <c r="H213" s="25">
        <f t="shared" si="22"/>
        <v>39.979999999999997</v>
      </c>
      <c r="I213" s="35"/>
      <c r="J213" s="33">
        <f t="shared" si="23"/>
        <v>11.994</v>
      </c>
      <c r="K213" s="36">
        <f t="shared" si="21"/>
        <v>23.988</v>
      </c>
    </row>
    <row r="214" spans="1:12">
      <c r="A214" s="38" t="s">
        <v>321</v>
      </c>
      <c r="B214" s="22" t="s">
        <v>106</v>
      </c>
      <c r="C214" s="23" t="s">
        <v>290</v>
      </c>
      <c r="D214" s="23" t="s">
        <v>62</v>
      </c>
      <c r="E214" s="23">
        <v>7</v>
      </c>
      <c r="F214" s="24" t="s">
        <v>14</v>
      </c>
      <c r="G214" s="5">
        <v>11.99</v>
      </c>
      <c r="H214" s="25">
        <f t="shared" si="22"/>
        <v>83.93</v>
      </c>
      <c r="I214" s="35"/>
      <c r="J214" s="33">
        <f t="shared" si="23"/>
        <v>7.194</v>
      </c>
      <c r="K214" s="36">
        <f t="shared" si="21"/>
        <v>50.357999999999997</v>
      </c>
    </row>
    <row r="215" spans="1:12" ht="15">
      <c r="A215" s="68" t="s">
        <v>322</v>
      </c>
      <c r="B215" s="62" t="s">
        <v>205</v>
      </c>
      <c r="C215" s="63" t="s">
        <v>290</v>
      </c>
      <c r="D215" s="63" t="s">
        <v>13</v>
      </c>
      <c r="E215" s="63">
        <v>3</v>
      </c>
      <c r="F215" s="64" t="s">
        <v>14</v>
      </c>
      <c r="G215" s="63"/>
      <c r="H215" s="65">
        <f t="shared" si="22"/>
        <v>0</v>
      </c>
      <c r="I215" s="63"/>
      <c r="J215" s="66">
        <f t="shared" si="23"/>
        <v>0</v>
      </c>
      <c r="K215" s="67">
        <f t="shared" si="21"/>
        <v>0</v>
      </c>
      <c r="L215" s="74" t="s">
        <v>524</v>
      </c>
    </row>
    <row r="216" spans="1:12" ht="15">
      <c r="A216" s="68" t="s">
        <v>323</v>
      </c>
      <c r="B216" s="62" t="s">
        <v>205</v>
      </c>
      <c r="C216" s="63" t="s">
        <v>290</v>
      </c>
      <c r="D216" s="63" t="s">
        <v>71</v>
      </c>
      <c r="E216" s="63">
        <v>2</v>
      </c>
      <c r="F216" s="64" t="s">
        <v>14</v>
      </c>
      <c r="G216" s="63"/>
      <c r="H216" s="65">
        <f t="shared" si="22"/>
        <v>0</v>
      </c>
      <c r="I216" s="63"/>
      <c r="J216" s="66">
        <f t="shared" si="23"/>
        <v>0</v>
      </c>
      <c r="K216" s="67">
        <f t="shared" si="21"/>
        <v>0</v>
      </c>
      <c r="L216" s="74" t="s">
        <v>524</v>
      </c>
    </row>
    <row r="217" spans="1:12" ht="15">
      <c r="A217" s="68" t="s">
        <v>324</v>
      </c>
      <c r="B217" s="62" t="s">
        <v>205</v>
      </c>
      <c r="C217" s="63" t="s">
        <v>290</v>
      </c>
      <c r="D217" s="63" t="s">
        <v>85</v>
      </c>
      <c r="E217" s="63">
        <v>3</v>
      </c>
      <c r="F217" s="64" t="s">
        <v>14</v>
      </c>
      <c r="G217" s="63"/>
      <c r="H217" s="65">
        <f t="shared" si="22"/>
        <v>0</v>
      </c>
      <c r="I217" s="63"/>
      <c r="J217" s="66">
        <f t="shared" si="23"/>
        <v>0</v>
      </c>
      <c r="K217" s="67">
        <f t="shared" si="21"/>
        <v>0</v>
      </c>
      <c r="L217" s="74" t="s">
        <v>524</v>
      </c>
    </row>
    <row r="218" spans="1:12" ht="15">
      <c r="A218" s="68" t="s">
        <v>325</v>
      </c>
      <c r="B218" s="62" t="s">
        <v>205</v>
      </c>
      <c r="C218" s="63" t="s">
        <v>290</v>
      </c>
      <c r="D218" s="63" t="s">
        <v>62</v>
      </c>
      <c r="E218" s="63">
        <v>5</v>
      </c>
      <c r="F218" s="64" t="s">
        <v>14</v>
      </c>
      <c r="G218" s="63"/>
      <c r="H218" s="65">
        <f t="shared" si="22"/>
        <v>0</v>
      </c>
      <c r="I218" s="63"/>
      <c r="J218" s="66">
        <f t="shared" si="23"/>
        <v>0</v>
      </c>
      <c r="K218" s="67">
        <f t="shared" si="21"/>
        <v>0</v>
      </c>
      <c r="L218" s="74" t="s">
        <v>524</v>
      </c>
    </row>
    <row r="219" spans="1:12" ht="15">
      <c r="A219" s="68" t="s">
        <v>326</v>
      </c>
      <c r="B219" s="62" t="s">
        <v>205</v>
      </c>
      <c r="C219" s="63" t="s">
        <v>290</v>
      </c>
      <c r="D219" s="63" t="s">
        <v>56</v>
      </c>
      <c r="E219" s="63">
        <v>7</v>
      </c>
      <c r="F219" s="64" t="s">
        <v>14</v>
      </c>
      <c r="G219" s="63"/>
      <c r="H219" s="65">
        <f t="shared" si="22"/>
        <v>0</v>
      </c>
      <c r="I219" s="63"/>
      <c r="J219" s="66">
        <f t="shared" si="23"/>
        <v>0</v>
      </c>
      <c r="K219" s="67">
        <f t="shared" si="21"/>
        <v>0</v>
      </c>
      <c r="L219" s="74" t="s">
        <v>524</v>
      </c>
    </row>
    <row r="220" spans="1:12" ht="15">
      <c r="A220" s="68" t="s">
        <v>327</v>
      </c>
      <c r="B220" s="62" t="s">
        <v>205</v>
      </c>
      <c r="C220" s="63" t="s">
        <v>290</v>
      </c>
      <c r="D220" s="63" t="s">
        <v>79</v>
      </c>
      <c r="E220" s="63">
        <v>1</v>
      </c>
      <c r="F220" s="64" t="s">
        <v>14</v>
      </c>
      <c r="G220" s="63"/>
      <c r="H220" s="65">
        <f t="shared" si="22"/>
        <v>0</v>
      </c>
      <c r="I220" s="63"/>
      <c r="J220" s="66">
        <f t="shared" si="23"/>
        <v>0</v>
      </c>
      <c r="K220" s="67">
        <f t="shared" si="21"/>
        <v>0</v>
      </c>
      <c r="L220" s="74" t="s">
        <v>524</v>
      </c>
    </row>
    <row r="221" spans="1:12" ht="15">
      <c r="A221" s="68" t="s">
        <v>328</v>
      </c>
      <c r="B221" s="62" t="s">
        <v>205</v>
      </c>
      <c r="C221" s="63" t="s">
        <v>290</v>
      </c>
      <c r="D221" s="63" t="s">
        <v>66</v>
      </c>
      <c r="E221" s="63">
        <v>1</v>
      </c>
      <c r="F221" s="64" t="s">
        <v>14</v>
      </c>
      <c r="G221" s="63"/>
      <c r="H221" s="65">
        <f t="shared" si="22"/>
        <v>0</v>
      </c>
      <c r="I221" s="63"/>
      <c r="J221" s="66">
        <f t="shared" si="23"/>
        <v>0</v>
      </c>
      <c r="K221" s="67">
        <f t="shared" si="21"/>
        <v>0</v>
      </c>
      <c r="L221" s="74" t="s">
        <v>524</v>
      </c>
    </row>
    <row r="222" spans="1:12">
      <c r="A222" s="38" t="s">
        <v>329</v>
      </c>
      <c r="B222" s="22" t="s">
        <v>47</v>
      </c>
      <c r="C222" s="23" t="s">
        <v>290</v>
      </c>
      <c r="D222" s="23" t="s">
        <v>56</v>
      </c>
      <c r="E222" s="23">
        <v>1</v>
      </c>
      <c r="F222" s="24" t="s">
        <v>14</v>
      </c>
      <c r="G222" s="5">
        <v>13.49</v>
      </c>
      <c r="H222" s="25">
        <f t="shared" si="22"/>
        <v>13.49</v>
      </c>
      <c r="I222" s="35"/>
      <c r="J222" s="33">
        <f t="shared" si="23"/>
        <v>8.0939999999999994</v>
      </c>
      <c r="K222" s="36">
        <f t="shared" si="21"/>
        <v>8.0939999999999994</v>
      </c>
    </row>
    <row r="223" spans="1:12">
      <c r="A223" s="38" t="s">
        <v>330</v>
      </c>
      <c r="B223" s="22" t="s">
        <v>53</v>
      </c>
      <c r="C223" s="23" t="s">
        <v>290</v>
      </c>
      <c r="D223" s="23" t="s">
        <v>62</v>
      </c>
      <c r="E223" s="23">
        <v>1</v>
      </c>
      <c r="F223" s="24" t="s">
        <v>14</v>
      </c>
      <c r="G223" s="5">
        <v>12.99</v>
      </c>
      <c r="H223" s="25">
        <f t="shared" si="22"/>
        <v>12.99</v>
      </c>
      <c r="I223" s="35"/>
      <c r="J223" s="33">
        <f t="shared" si="23"/>
        <v>7.7939999999999996</v>
      </c>
      <c r="K223" s="36">
        <f t="shared" si="21"/>
        <v>7.7939999999999996</v>
      </c>
    </row>
    <row r="224" spans="1:12">
      <c r="A224" s="38" t="s">
        <v>331</v>
      </c>
      <c r="B224" s="22" t="s">
        <v>58</v>
      </c>
      <c r="C224" s="23" t="s">
        <v>290</v>
      </c>
      <c r="D224" s="23" t="s">
        <v>56</v>
      </c>
      <c r="E224" s="23">
        <v>3</v>
      </c>
      <c r="F224" s="24" t="s">
        <v>14</v>
      </c>
      <c r="G224" s="5">
        <v>12.99</v>
      </c>
      <c r="H224" s="25">
        <f t="shared" si="22"/>
        <v>38.97</v>
      </c>
      <c r="I224" s="35"/>
      <c r="J224" s="33">
        <f t="shared" si="23"/>
        <v>7.7939999999999996</v>
      </c>
      <c r="K224" s="36">
        <f t="shared" si="21"/>
        <v>23.382000000000001</v>
      </c>
    </row>
    <row r="225" spans="1:12">
      <c r="A225" s="38" t="s">
        <v>332</v>
      </c>
      <c r="B225" s="22" t="s">
        <v>58</v>
      </c>
      <c r="C225" s="23" t="s">
        <v>290</v>
      </c>
      <c r="D225" s="23" t="s">
        <v>62</v>
      </c>
      <c r="E225" s="23">
        <v>1</v>
      </c>
      <c r="F225" s="24" t="s">
        <v>14</v>
      </c>
      <c r="G225" s="5">
        <v>11.99</v>
      </c>
      <c r="H225" s="25">
        <f t="shared" si="22"/>
        <v>11.99</v>
      </c>
      <c r="I225" s="35"/>
      <c r="J225" s="33">
        <f t="shared" si="23"/>
        <v>7.194</v>
      </c>
      <c r="K225" s="36">
        <f t="shared" ref="K225:K275" si="24">E225*J225</f>
        <v>7.194</v>
      </c>
    </row>
    <row r="226" spans="1:12" ht="15">
      <c r="A226" s="68" t="s">
        <v>333</v>
      </c>
      <c r="B226" s="62" t="s">
        <v>140</v>
      </c>
      <c r="C226" s="63" t="s">
        <v>290</v>
      </c>
      <c r="D226" s="63" t="s">
        <v>309</v>
      </c>
      <c r="E226" s="63">
        <v>7</v>
      </c>
      <c r="F226" s="64" t="s">
        <v>14</v>
      </c>
      <c r="G226" s="63"/>
      <c r="H226" s="65">
        <f t="shared" si="22"/>
        <v>0</v>
      </c>
      <c r="I226" s="63"/>
      <c r="J226" s="66">
        <f t="shared" si="23"/>
        <v>0</v>
      </c>
      <c r="K226" s="67">
        <f t="shared" si="24"/>
        <v>0</v>
      </c>
      <c r="L226" s="74" t="s">
        <v>524</v>
      </c>
    </row>
    <row r="227" spans="1:12">
      <c r="A227" s="38" t="s">
        <v>334</v>
      </c>
      <c r="B227" s="22" t="s">
        <v>53</v>
      </c>
      <c r="C227" s="23" t="s">
        <v>290</v>
      </c>
      <c r="D227" s="23" t="s">
        <v>309</v>
      </c>
      <c r="E227" s="23">
        <v>1</v>
      </c>
      <c r="F227" s="24" t="s">
        <v>14</v>
      </c>
      <c r="G227" s="5">
        <v>4.49</v>
      </c>
      <c r="H227" s="25">
        <f t="shared" si="22"/>
        <v>4.49</v>
      </c>
      <c r="I227" s="35"/>
      <c r="J227" s="33">
        <f t="shared" si="23"/>
        <v>2.694</v>
      </c>
      <c r="K227" s="36">
        <f t="shared" si="24"/>
        <v>2.694</v>
      </c>
    </row>
    <row r="228" spans="1:12" ht="15">
      <c r="A228" s="68" t="s">
        <v>335</v>
      </c>
      <c r="B228" s="62" t="s">
        <v>336</v>
      </c>
      <c r="C228" s="63" t="s">
        <v>290</v>
      </c>
      <c r="D228" s="63" t="s">
        <v>309</v>
      </c>
      <c r="E228" s="63">
        <v>2</v>
      </c>
      <c r="F228" s="64" t="s">
        <v>14</v>
      </c>
      <c r="G228" s="63"/>
      <c r="H228" s="65">
        <f t="shared" si="22"/>
        <v>0</v>
      </c>
      <c r="I228" s="63"/>
      <c r="J228" s="66">
        <f t="shared" si="23"/>
        <v>0</v>
      </c>
      <c r="K228" s="67">
        <f t="shared" si="24"/>
        <v>0</v>
      </c>
      <c r="L228" s="74" t="s">
        <v>524</v>
      </c>
    </row>
    <row r="229" spans="1:12">
      <c r="A229" s="38"/>
      <c r="B229" s="22" t="s">
        <v>70</v>
      </c>
      <c r="C229" s="23" t="s">
        <v>337</v>
      </c>
      <c r="D229" s="23" t="s">
        <v>338</v>
      </c>
      <c r="E229" s="23">
        <v>2</v>
      </c>
      <c r="F229" s="24" t="s">
        <v>14</v>
      </c>
      <c r="G229" s="5">
        <f>28*0.75</f>
        <v>21</v>
      </c>
      <c r="H229" s="25">
        <f t="shared" si="22"/>
        <v>42</v>
      </c>
      <c r="I229" s="35"/>
      <c r="J229" s="44">
        <f>G229*0.9</f>
        <v>18.899999999999999</v>
      </c>
      <c r="K229" s="36">
        <f t="shared" si="24"/>
        <v>37.799999999999997</v>
      </c>
    </row>
    <row r="230" spans="1:12">
      <c r="A230" s="38"/>
      <c r="B230" s="22" t="s">
        <v>92</v>
      </c>
      <c r="C230" s="23" t="s">
        <v>337</v>
      </c>
      <c r="D230" s="23" t="s">
        <v>339</v>
      </c>
      <c r="E230" s="23">
        <v>3</v>
      </c>
      <c r="F230" s="24" t="s">
        <v>14</v>
      </c>
      <c r="G230" s="5">
        <f>28*0.75</f>
        <v>21</v>
      </c>
      <c r="H230" s="25">
        <f t="shared" si="22"/>
        <v>63</v>
      </c>
      <c r="I230" s="35"/>
      <c r="J230" s="44">
        <f t="shared" ref="J230:J244" si="25">G230*0.9</f>
        <v>18.899999999999999</v>
      </c>
      <c r="K230" s="36">
        <f t="shared" si="24"/>
        <v>56.7</v>
      </c>
    </row>
    <row r="231" spans="1:12">
      <c r="A231" s="38"/>
      <c r="B231" s="22" t="s">
        <v>336</v>
      </c>
      <c r="C231" s="23" t="s">
        <v>337</v>
      </c>
      <c r="D231" s="23" t="s">
        <v>340</v>
      </c>
      <c r="E231" s="23">
        <v>1</v>
      </c>
      <c r="F231" s="24" t="s">
        <v>14</v>
      </c>
      <c r="G231" s="5">
        <f>28*0.65</f>
        <v>18.2</v>
      </c>
      <c r="H231" s="25">
        <f t="shared" si="22"/>
        <v>18.2</v>
      </c>
      <c r="I231" s="35"/>
      <c r="J231" s="44">
        <f t="shared" si="25"/>
        <v>16.38</v>
      </c>
      <c r="K231" s="36">
        <f t="shared" si="24"/>
        <v>16.38</v>
      </c>
    </row>
    <row r="232" spans="1:12">
      <c r="A232" s="38"/>
      <c r="B232" s="22" t="s">
        <v>336</v>
      </c>
      <c r="C232" s="23" t="s">
        <v>337</v>
      </c>
      <c r="D232" s="23" t="s">
        <v>341</v>
      </c>
      <c r="E232" s="23">
        <v>1</v>
      </c>
      <c r="F232" s="24" t="s">
        <v>14</v>
      </c>
      <c r="G232" s="5">
        <f>28*1.2</f>
        <v>33.6</v>
      </c>
      <c r="H232" s="25">
        <f t="shared" si="22"/>
        <v>33.6</v>
      </c>
      <c r="I232" s="35"/>
      <c r="J232" s="44">
        <f t="shared" si="25"/>
        <v>30.24</v>
      </c>
      <c r="K232" s="36">
        <f t="shared" si="24"/>
        <v>30.24</v>
      </c>
    </row>
    <row r="233" spans="1:12">
      <c r="A233" s="38"/>
      <c r="B233" s="22" t="s">
        <v>11</v>
      </c>
      <c r="C233" s="23" t="s">
        <v>337</v>
      </c>
      <c r="D233" s="23" t="s">
        <v>342</v>
      </c>
      <c r="E233" s="23">
        <v>2</v>
      </c>
      <c r="F233" s="24" t="s">
        <v>14</v>
      </c>
      <c r="G233" s="5">
        <f>28*0.85</f>
        <v>23.8</v>
      </c>
      <c r="H233" s="25">
        <f t="shared" si="22"/>
        <v>47.6</v>
      </c>
      <c r="I233" s="35"/>
      <c r="J233" s="44">
        <f t="shared" si="25"/>
        <v>21.42</v>
      </c>
      <c r="K233" s="36">
        <f t="shared" si="24"/>
        <v>42.84</v>
      </c>
    </row>
    <row r="234" spans="1:12">
      <c r="A234" s="38"/>
      <c r="B234" s="22" t="s">
        <v>53</v>
      </c>
      <c r="C234" s="23" t="s">
        <v>337</v>
      </c>
      <c r="D234" s="23" t="s">
        <v>343</v>
      </c>
      <c r="E234" s="23">
        <v>2</v>
      </c>
      <c r="F234" s="24" t="s">
        <v>14</v>
      </c>
      <c r="G234" s="5">
        <f>28*0.85</f>
        <v>23.8</v>
      </c>
      <c r="H234" s="25">
        <f t="shared" si="22"/>
        <v>47.6</v>
      </c>
      <c r="I234" s="35"/>
      <c r="J234" s="44">
        <f t="shared" si="25"/>
        <v>21.42</v>
      </c>
      <c r="K234" s="36">
        <f t="shared" si="24"/>
        <v>42.84</v>
      </c>
    </row>
    <row r="235" spans="1:12">
      <c r="A235" s="38"/>
      <c r="B235" s="22" t="s">
        <v>23</v>
      </c>
      <c r="C235" s="23" t="s">
        <v>337</v>
      </c>
      <c r="D235" s="23" t="s">
        <v>344</v>
      </c>
      <c r="E235" s="23">
        <v>2</v>
      </c>
      <c r="F235" s="24" t="s">
        <v>14</v>
      </c>
      <c r="G235" s="5">
        <f>28*0.85</f>
        <v>23.8</v>
      </c>
      <c r="H235" s="25">
        <f t="shared" si="22"/>
        <v>47.6</v>
      </c>
      <c r="I235" s="35"/>
      <c r="J235" s="44">
        <f t="shared" si="25"/>
        <v>21.42</v>
      </c>
      <c r="K235" s="36">
        <f t="shared" si="24"/>
        <v>42.84</v>
      </c>
    </row>
    <row r="236" spans="1:12">
      <c r="A236" s="38"/>
      <c r="B236" s="22" t="s">
        <v>18</v>
      </c>
      <c r="C236" s="23" t="s">
        <v>337</v>
      </c>
      <c r="D236" s="23" t="s">
        <v>345</v>
      </c>
      <c r="E236" s="23">
        <v>1</v>
      </c>
      <c r="F236" s="24" t="s">
        <v>14</v>
      </c>
      <c r="G236" s="5">
        <f>28*0.5</f>
        <v>14</v>
      </c>
      <c r="H236" s="25">
        <f t="shared" si="22"/>
        <v>14</v>
      </c>
      <c r="I236" s="35"/>
      <c r="J236" s="44">
        <f t="shared" si="25"/>
        <v>12.6</v>
      </c>
      <c r="K236" s="36">
        <f t="shared" si="24"/>
        <v>12.6</v>
      </c>
    </row>
    <row r="237" spans="1:12">
      <c r="A237" s="38"/>
      <c r="B237" s="22" t="s">
        <v>18</v>
      </c>
      <c r="C237" s="23" t="s">
        <v>337</v>
      </c>
      <c r="D237" s="23" t="s">
        <v>346</v>
      </c>
      <c r="E237" s="23">
        <v>2</v>
      </c>
      <c r="F237" s="24" t="s">
        <v>14</v>
      </c>
      <c r="G237" s="5">
        <f>28*0.75</f>
        <v>21</v>
      </c>
      <c r="H237" s="25">
        <f t="shared" si="22"/>
        <v>42</v>
      </c>
      <c r="I237" s="35"/>
      <c r="J237" s="44">
        <f t="shared" si="25"/>
        <v>18.899999999999999</v>
      </c>
      <c r="K237" s="36">
        <f t="shared" si="24"/>
        <v>37.799999999999997</v>
      </c>
    </row>
    <row r="238" spans="1:12">
      <c r="A238" s="38"/>
      <c r="B238" s="22" t="s">
        <v>144</v>
      </c>
      <c r="C238" s="23" t="s">
        <v>337</v>
      </c>
      <c r="D238" s="23" t="s">
        <v>347</v>
      </c>
      <c r="E238" s="23">
        <v>1</v>
      </c>
      <c r="F238" s="24" t="s">
        <v>14</v>
      </c>
      <c r="G238" s="5">
        <f>28*0.4</f>
        <v>11.2</v>
      </c>
      <c r="H238" s="25">
        <f t="shared" si="22"/>
        <v>11.2</v>
      </c>
      <c r="I238" s="35"/>
      <c r="J238" s="44">
        <f t="shared" si="25"/>
        <v>10.08</v>
      </c>
      <c r="K238" s="36">
        <f t="shared" si="24"/>
        <v>10.08</v>
      </c>
    </row>
    <row r="239" spans="1:12">
      <c r="A239" s="38"/>
      <c r="B239" s="22" t="s">
        <v>144</v>
      </c>
      <c r="C239" s="23" t="s">
        <v>337</v>
      </c>
      <c r="D239" s="23" t="s">
        <v>348</v>
      </c>
      <c r="E239" s="23">
        <v>1</v>
      </c>
      <c r="F239" s="24" t="s">
        <v>14</v>
      </c>
      <c r="G239" s="5">
        <f>28*0.85</f>
        <v>23.8</v>
      </c>
      <c r="H239" s="25">
        <f t="shared" si="22"/>
        <v>23.8</v>
      </c>
      <c r="I239" s="35"/>
      <c r="J239" s="44">
        <f t="shared" si="25"/>
        <v>21.42</v>
      </c>
      <c r="K239" s="36">
        <f t="shared" si="24"/>
        <v>21.42</v>
      </c>
    </row>
    <row r="240" spans="1:12">
      <c r="A240" s="38"/>
      <c r="B240" s="22" t="s">
        <v>51</v>
      </c>
      <c r="C240" s="23" t="s">
        <v>337</v>
      </c>
      <c r="D240" s="23" t="s">
        <v>349</v>
      </c>
      <c r="E240" s="23">
        <v>2</v>
      </c>
      <c r="F240" s="24" t="s">
        <v>14</v>
      </c>
      <c r="G240" s="5">
        <f>28*0.85</f>
        <v>23.8</v>
      </c>
      <c r="H240" s="25">
        <f t="shared" si="22"/>
        <v>47.6</v>
      </c>
      <c r="I240" s="35"/>
      <c r="J240" s="44">
        <f t="shared" si="25"/>
        <v>21.42</v>
      </c>
      <c r="K240" s="36">
        <f t="shared" si="24"/>
        <v>42.84</v>
      </c>
    </row>
    <row r="241" spans="1:11">
      <c r="A241" s="38"/>
      <c r="B241" s="22" t="s">
        <v>28</v>
      </c>
      <c r="C241" s="23" t="s">
        <v>337</v>
      </c>
      <c r="D241" s="23" t="s">
        <v>350</v>
      </c>
      <c r="E241" s="23">
        <v>1</v>
      </c>
      <c r="F241" s="24" t="s">
        <v>14</v>
      </c>
      <c r="G241" s="5">
        <f>28*0.75</f>
        <v>21</v>
      </c>
      <c r="H241" s="25">
        <f t="shared" si="22"/>
        <v>21</v>
      </c>
      <c r="I241" s="35"/>
      <c r="J241" s="44">
        <f t="shared" si="25"/>
        <v>18.899999999999999</v>
      </c>
      <c r="K241" s="36">
        <f t="shared" si="24"/>
        <v>18.899999999999999</v>
      </c>
    </row>
    <row r="242" spans="1:11">
      <c r="A242" s="38"/>
      <c r="B242" s="22" t="s">
        <v>94</v>
      </c>
      <c r="C242" s="23" t="s">
        <v>337</v>
      </c>
      <c r="D242" s="23" t="s">
        <v>351</v>
      </c>
      <c r="E242" s="23">
        <v>1</v>
      </c>
      <c r="F242" s="24" t="s">
        <v>14</v>
      </c>
      <c r="G242" s="5">
        <f>28*0.75</f>
        <v>21</v>
      </c>
      <c r="H242" s="25">
        <f t="shared" si="22"/>
        <v>21</v>
      </c>
      <c r="I242" s="35"/>
      <c r="J242" s="44">
        <f t="shared" si="25"/>
        <v>18.899999999999999</v>
      </c>
      <c r="K242" s="36">
        <f t="shared" si="24"/>
        <v>18.899999999999999</v>
      </c>
    </row>
    <row r="243" spans="1:11">
      <c r="A243" s="38"/>
      <c r="B243" s="22" t="s">
        <v>352</v>
      </c>
      <c r="C243" s="23" t="s">
        <v>337</v>
      </c>
      <c r="D243" s="23" t="s">
        <v>353</v>
      </c>
      <c r="E243" s="23">
        <v>1</v>
      </c>
      <c r="F243" s="24" t="s">
        <v>14</v>
      </c>
      <c r="G243" s="5">
        <f>28*0.5</f>
        <v>14</v>
      </c>
      <c r="H243" s="25">
        <f t="shared" si="22"/>
        <v>14</v>
      </c>
      <c r="I243" s="35"/>
      <c r="J243" s="44">
        <f t="shared" si="25"/>
        <v>12.6</v>
      </c>
      <c r="K243" s="36">
        <f t="shared" si="24"/>
        <v>12.6</v>
      </c>
    </row>
    <row r="244" spans="1:11">
      <c r="A244" s="38"/>
      <c r="B244" s="22" t="s">
        <v>47</v>
      </c>
      <c r="C244" s="23" t="s">
        <v>337</v>
      </c>
      <c r="D244" s="23" t="s">
        <v>354</v>
      </c>
      <c r="E244" s="23">
        <v>1</v>
      </c>
      <c r="F244" s="24" t="s">
        <v>14</v>
      </c>
      <c r="G244" s="5">
        <f>28*0.5</f>
        <v>14</v>
      </c>
      <c r="H244" s="25">
        <f t="shared" si="22"/>
        <v>14</v>
      </c>
      <c r="I244" s="35"/>
      <c r="J244" s="44">
        <f t="shared" si="25"/>
        <v>12.6</v>
      </c>
      <c r="K244" s="36">
        <f t="shared" si="24"/>
        <v>12.6</v>
      </c>
    </row>
    <row r="245" spans="1:11">
      <c r="A245" s="38" t="s">
        <v>355</v>
      </c>
      <c r="B245" s="22" t="s">
        <v>144</v>
      </c>
      <c r="C245" s="23" t="s">
        <v>356</v>
      </c>
      <c r="D245" s="23" t="s">
        <v>71</v>
      </c>
      <c r="E245" s="43">
        <v>3</v>
      </c>
      <c r="F245" s="24" t="s">
        <v>14</v>
      </c>
      <c r="G245" s="5">
        <v>6.49</v>
      </c>
      <c r="H245" s="25">
        <f t="shared" ref="H245:H289" si="26">E245*G245</f>
        <v>19.47</v>
      </c>
      <c r="I245" s="35"/>
      <c r="J245" s="44">
        <f>G245*0.7</f>
        <v>4.5430000000000001</v>
      </c>
      <c r="K245" s="36">
        <f t="shared" si="24"/>
        <v>13.629</v>
      </c>
    </row>
    <row r="246" spans="1:11">
      <c r="A246" s="38" t="s">
        <v>357</v>
      </c>
      <c r="B246" s="22" t="s">
        <v>144</v>
      </c>
      <c r="C246" s="23" t="s">
        <v>356</v>
      </c>
      <c r="D246" s="23" t="s">
        <v>62</v>
      </c>
      <c r="E246" s="43">
        <v>1</v>
      </c>
      <c r="F246" s="24" t="s">
        <v>14</v>
      </c>
      <c r="G246" s="5">
        <v>6.99</v>
      </c>
      <c r="H246" s="25">
        <f t="shared" si="26"/>
        <v>6.99</v>
      </c>
      <c r="I246" s="35"/>
      <c r="J246" s="44">
        <f>G246*0.6</f>
        <v>4.194</v>
      </c>
      <c r="K246" s="36">
        <f t="shared" si="24"/>
        <v>4.194</v>
      </c>
    </row>
    <row r="247" spans="1:11">
      <c r="A247" s="38" t="s">
        <v>358</v>
      </c>
      <c r="B247" s="22" t="s">
        <v>144</v>
      </c>
      <c r="C247" s="23" t="s">
        <v>356</v>
      </c>
      <c r="D247" s="23" t="s">
        <v>359</v>
      </c>
      <c r="E247" s="43">
        <v>2</v>
      </c>
      <c r="F247" s="24" t="s">
        <v>14</v>
      </c>
      <c r="G247" s="5">
        <v>13.49</v>
      </c>
      <c r="H247" s="25">
        <f t="shared" si="26"/>
        <v>26.98</v>
      </c>
      <c r="I247" s="35"/>
      <c r="J247" s="44">
        <f t="shared" ref="J247:J278" si="27">G247*0.6</f>
        <v>8.0939999999999994</v>
      </c>
      <c r="K247" s="36">
        <f t="shared" si="24"/>
        <v>16.187999999999999</v>
      </c>
    </row>
    <row r="248" spans="1:11">
      <c r="A248" s="38" t="s">
        <v>360</v>
      </c>
      <c r="B248" s="22" t="s">
        <v>92</v>
      </c>
      <c r="C248" s="23" t="s">
        <v>356</v>
      </c>
      <c r="D248" s="23" t="s">
        <v>71</v>
      </c>
      <c r="E248" s="43">
        <v>3</v>
      </c>
      <c r="F248" s="24" t="s">
        <v>14</v>
      </c>
      <c r="G248" s="5">
        <v>6.49</v>
      </c>
      <c r="H248" s="25">
        <f t="shared" si="26"/>
        <v>19.47</v>
      </c>
      <c r="I248" s="35"/>
      <c r="J248" s="44">
        <f t="shared" si="27"/>
        <v>3.8940000000000001</v>
      </c>
      <c r="K248" s="36">
        <f t="shared" si="24"/>
        <v>11.682</v>
      </c>
    </row>
    <row r="249" spans="1:11">
      <c r="A249" s="38" t="s">
        <v>361</v>
      </c>
      <c r="B249" s="22" t="s">
        <v>92</v>
      </c>
      <c r="C249" s="23" t="s">
        <v>356</v>
      </c>
      <c r="D249" s="23" t="s">
        <v>85</v>
      </c>
      <c r="E249" s="43">
        <v>3</v>
      </c>
      <c r="F249" s="24" t="s">
        <v>14</v>
      </c>
      <c r="G249" s="5">
        <v>6.99</v>
      </c>
      <c r="H249" s="25">
        <f t="shared" si="26"/>
        <v>20.97</v>
      </c>
      <c r="I249" s="35"/>
      <c r="J249" s="44">
        <f t="shared" si="27"/>
        <v>4.194</v>
      </c>
      <c r="K249" s="36">
        <f t="shared" si="24"/>
        <v>12.582000000000001</v>
      </c>
    </row>
    <row r="250" spans="1:11">
      <c r="A250" s="38" t="s">
        <v>362</v>
      </c>
      <c r="B250" s="22" t="s">
        <v>94</v>
      </c>
      <c r="C250" s="23" t="s">
        <v>356</v>
      </c>
      <c r="D250" s="23" t="s">
        <v>85</v>
      </c>
      <c r="E250" s="43">
        <v>3</v>
      </c>
      <c r="F250" s="24" t="s">
        <v>14</v>
      </c>
      <c r="G250" s="5">
        <v>6.99</v>
      </c>
      <c r="H250" s="25">
        <f t="shared" si="26"/>
        <v>20.97</v>
      </c>
      <c r="I250" s="35"/>
      <c r="J250" s="44">
        <f t="shared" si="27"/>
        <v>4.194</v>
      </c>
      <c r="K250" s="36">
        <f t="shared" si="24"/>
        <v>12.582000000000001</v>
      </c>
    </row>
    <row r="251" spans="1:11">
      <c r="A251" s="38" t="s">
        <v>363</v>
      </c>
      <c r="B251" s="22" t="s">
        <v>94</v>
      </c>
      <c r="C251" s="23" t="s">
        <v>356</v>
      </c>
      <c r="D251" s="23" t="s">
        <v>26</v>
      </c>
      <c r="E251" s="43">
        <v>3</v>
      </c>
      <c r="F251" s="24" t="s">
        <v>14</v>
      </c>
      <c r="G251" s="5">
        <v>9.99</v>
      </c>
      <c r="H251" s="25">
        <f t="shared" si="26"/>
        <v>29.97</v>
      </c>
      <c r="I251" s="35"/>
      <c r="J251" s="44">
        <f t="shared" si="27"/>
        <v>5.9939999999999998</v>
      </c>
      <c r="K251" s="36">
        <f t="shared" si="24"/>
        <v>17.981999999999999</v>
      </c>
    </row>
    <row r="252" spans="1:11">
      <c r="A252" s="38" t="s">
        <v>364</v>
      </c>
      <c r="B252" s="22" t="s">
        <v>94</v>
      </c>
      <c r="C252" s="23" t="s">
        <v>356</v>
      </c>
      <c r="D252" s="23" t="s">
        <v>359</v>
      </c>
      <c r="E252" s="43">
        <v>2</v>
      </c>
      <c r="F252" s="24" t="s">
        <v>14</v>
      </c>
      <c r="G252" s="5">
        <v>13.49</v>
      </c>
      <c r="H252" s="25">
        <f t="shared" si="26"/>
        <v>26.98</v>
      </c>
      <c r="I252" s="35"/>
      <c r="J252" s="44">
        <f t="shared" si="27"/>
        <v>8.0939999999999994</v>
      </c>
      <c r="K252" s="36">
        <f t="shared" si="24"/>
        <v>16.187999999999999</v>
      </c>
    </row>
    <row r="253" spans="1:11">
      <c r="A253" s="38" t="s">
        <v>365</v>
      </c>
      <c r="B253" s="22" t="s">
        <v>106</v>
      </c>
      <c r="C253" s="23" t="s">
        <v>356</v>
      </c>
      <c r="D253" s="23" t="s">
        <v>366</v>
      </c>
      <c r="E253" s="43">
        <v>1</v>
      </c>
      <c r="F253" s="24" t="s">
        <v>14</v>
      </c>
      <c r="G253" s="5">
        <v>6.49</v>
      </c>
      <c r="H253" s="25">
        <f t="shared" si="26"/>
        <v>6.49</v>
      </c>
      <c r="I253" s="35"/>
      <c r="J253" s="44">
        <f t="shared" si="27"/>
        <v>3.8940000000000001</v>
      </c>
      <c r="K253" s="36">
        <f t="shared" si="24"/>
        <v>3.8940000000000001</v>
      </c>
    </row>
    <row r="254" spans="1:11">
      <c r="A254" s="38" t="s">
        <v>367</v>
      </c>
      <c r="B254" s="22" t="s">
        <v>106</v>
      </c>
      <c r="C254" s="23" t="s">
        <v>356</v>
      </c>
      <c r="D254" s="23" t="s">
        <v>62</v>
      </c>
      <c r="E254" s="43">
        <v>2</v>
      </c>
      <c r="F254" s="24" t="s">
        <v>14</v>
      </c>
      <c r="G254" s="5">
        <v>6.99</v>
      </c>
      <c r="H254" s="25">
        <f t="shared" si="26"/>
        <v>13.98</v>
      </c>
      <c r="I254" s="35"/>
      <c r="J254" s="44">
        <f t="shared" si="27"/>
        <v>4.194</v>
      </c>
      <c r="K254" s="36">
        <f t="shared" si="24"/>
        <v>8.3879999999999999</v>
      </c>
    </row>
    <row r="255" spans="1:11">
      <c r="A255" s="38" t="s">
        <v>368</v>
      </c>
      <c r="B255" s="22" t="s">
        <v>106</v>
      </c>
      <c r="C255" s="23" t="s">
        <v>356</v>
      </c>
      <c r="D255" s="23" t="s">
        <v>26</v>
      </c>
      <c r="E255" s="43">
        <v>3</v>
      </c>
      <c r="F255" s="24" t="s">
        <v>14</v>
      </c>
      <c r="G255" s="5">
        <v>9.99</v>
      </c>
      <c r="H255" s="25">
        <f t="shared" si="26"/>
        <v>29.97</v>
      </c>
      <c r="I255" s="35"/>
      <c r="J255" s="44">
        <f t="shared" si="27"/>
        <v>5.9939999999999998</v>
      </c>
      <c r="K255" s="36">
        <f t="shared" si="24"/>
        <v>17.981999999999999</v>
      </c>
    </row>
    <row r="256" spans="1:11">
      <c r="A256" s="38" t="s">
        <v>369</v>
      </c>
      <c r="B256" s="22" t="s">
        <v>40</v>
      </c>
      <c r="C256" s="23" t="s">
        <v>356</v>
      </c>
      <c r="D256" s="23" t="s">
        <v>71</v>
      </c>
      <c r="E256" s="43">
        <v>3</v>
      </c>
      <c r="F256" s="24" t="s">
        <v>14</v>
      </c>
      <c r="G256" s="5">
        <v>7.99</v>
      </c>
      <c r="H256" s="25">
        <f t="shared" si="26"/>
        <v>23.97</v>
      </c>
      <c r="I256" s="35"/>
      <c r="J256" s="44">
        <f t="shared" si="27"/>
        <v>4.7939999999999996</v>
      </c>
      <c r="K256" s="36">
        <f t="shared" si="24"/>
        <v>14.382</v>
      </c>
    </row>
    <row r="257" spans="1:11">
      <c r="A257" s="38" t="s">
        <v>370</v>
      </c>
      <c r="B257" s="22" t="s">
        <v>40</v>
      </c>
      <c r="C257" s="23" t="s">
        <v>356</v>
      </c>
      <c r="D257" s="23" t="s">
        <v>62</v>
      </c>
      <c r="E257" s="43">
        <v>3</v>
      </c>
      <c r="F257" s="24" t="s">
        <v>14</v>
      </c>
      <c r="G257" s="5">
        <v>8.99</v>
      </c>
      <c r="H257" s="25">
        <f t="shared" si="26"/>
        <v>26.97</v>
      </c>
      <c r="I257" s="35"/>
      <c r="J257" s="44">
        <f t="shared" si="27"/>
        <v>5.3940000000000001</v>
      </c>
      <c r="K257" s="36">
        <f t="shared" si="24"/>
        <v>16.181999999999999</v>
      </c>
    </row>
    <row r="258" spans="1:11">
      <c r="A258" s="38" t="s">
        <v>371</v>
      </c>
      <c r="B258" s="22" t="s">
        <v>40</v>
      </c>
      <c r="C258" s="23" t="s">
        <v>356</v>
      </c>
      <c r="D258" s="23" t="s">
        <v>26</v>
      </c>
      <c r="E258" s="43">
        <v>4</v>
      </c>
      <c r="F258" s="24" t="s">
        <v>14</v>
      </c>
      <c r="G258" s="5">
        <v>13.99</v>
      </c>
      <c r="H258" s="25">
        <f t="shared" si="26"/>
        <v>55.96</v>
      </c>
      <c r="I258" s="35"/>
      <c r="J258" s="44">
        <f t="shared" si="27"/>
        <v>8.3940000000000001</v>
      </c>
      <c r="K258" s="36">
        <f t="shared" si="24"/>
        <v>33.576000000000001</v>
      </c>
    </row>
    <row r="259" spans="1:11">
      <c r="A259" s="38" t="s">
        <v>372</v>
      </c>
      <c r="B259" s="22" t="s">
        <v>40</v>
      </c>
      <c r="C259" s="23" t="s">
        <v>356</v>
      </c>
      <c r="D259" s="23" t="s">
        <v>359</v>
      </c>
      <c r="E259" s="43">
        <v>4</v>
      </c>
      <c r="F259" s="24" t="s">
        <v>14</v>
      </c>
      <c r="G259" s="5">
        <v>21.99</v>
      </c>
      <c r="H259" s="25">
        <f t="shared" si="26"/>
        <v>87.96</v>
      </c>
      <c r="I259" s="35"/>
      <c r="J259" s="44">
        <f t="shared" si="27"/>
        <v>13.194000000000001</v>
      </c>
      <c r="K259" s="36">
        <f t="shared" si="24"/>
        <v>52.776000000000003</v>
      </c>
    </row>
    <row r="260" spans="1:11">
      <c r="A260" s="38" t="s">
        <v>373</v>
      </c>
      <c r="B260" s="22" t="s">
        <v>53</v>
      </c>
      <c r="C260" s="23" t="s">
        <v>356</v>
      </c>
      <c r="D260" s="23" t="s">
        <v>71</v>
      </c>
      <c r="E260" s="43">
        <v>3</v>
      </c>
      <c r="F260" s="24" t="s">
        <v>14</v>
      </c>
      <c r="G260" s="5">
        <v>9.99</v>
      </c>
      <c r="H260" s="25">
        <f t="shared" si="26"/>
        <v>29.97</v>
      </c>
      <c r="I260" s="35"/>
      <c r="J260" s="44">
        <f t="shared" si="27"/>
        <v>5.9939999999999998</v>
      </c>
      <c r="K260" s="36">
        <f t="shared" si="24"/>
        <v>17.981999999999999</v>
      </c>
    </row>
    <row r="261" spans="1:11">
      <c r="A261" s="38" t="s">
        <v>374</v>
      </c>
      <c r="B261" s="22" t="s">
        <v>53</v>
      </c>
      <c r="C261" s="23" t="s">
        <v>356</v>
      </c>
      <c r="D261" s="23" t="s">
        <v>26</v>
      </c>
      <c r="E261" s="43">
        <v>1</v>
      </c>
      <c r="F261" s="24" t="s">
        <v>14</v>
      </c>
      <c r="G261" s="5">
        <v>9.99</v>
      </c>
      <c r="H261" s="25">
        <f t="shared" si="26"/>
        <v>9.99</v>
      </c>
      <c r="I261" s="35"/>
      <c r="J261" s="44">
        <f t="shared" si="27"/>
        <v>5.9939999999999998</v>
      </c>
      <c r="K261" s="36">
        <f t="shared" si="24"/>
        <v>5.9939999999999998</v>
      </c>
    </row>
    <row r="262" spans="1:11">
      <c r="A262" s="38" t="s">
        <v>375</v>
      </c>
      <c r="B262" s="22" t="s">
        <v>11</v>
      </c>
      <c r="C262" s="23" t="s">
        <v>376</v>
      </c>
      <c r="D262" s="23"/>
      <c r="E262" s="43">
        <v>3</v>
      </c>
      <c r="F262" s="24" t="s">
        <v>14</v>
      </c>
      <c r="G262" s="5">
        <v>5.99</v>
      </c>
      <c r="H262" s="25">
        <f t="shared" si="26"/>
        <v>17.97</v>
      </c>
      <c r="I262" s="35"/>
      <c r="J262" s="44">
        <f t="shared" si="27"/>
        <v>3.5939999999999999</v>
      </c>
      <c r="K262" s="36">
        <f t="shared" si="24"/>
        <v>10.782</v>
      </c>
    </row>
    <row r="263" spans="1:11">
      <c r="A263" s="38" t="s">
        <v>377</v>
      </c>
      <c r="B263" s="22" t="s">
        <v>18</v>
      </c>
      <c r="C263" s="23" t="s">
        <v>376</v>
      </c>
      <c r="D263" s="23"/>
      <c r="E263" s="43">
        <v>3</v>
      </c>
      <c r="F263" s="24" t="s">
        <v>14</v>
      </c>
      <c r="G263" s="5">
        <v>5.99</v>
      </c>
      <c r="H263" s="25">
        <f t="shared" si="26"/>
        <v>17.97</v>
      </c>
      <c r="I263" s="35"/>
      <c r="J263" s="44">
        <f t="shared" si="27"/>
        <v>3.5939999999999999</v>
      </c>
      <c r="K263" s="36">
        <f t="shared" si="24"/>
        <v>10.782</v>
      </c>
    </row>
    <row r="264" spans="1:11">
      <c r="A264" s="38" t="s">
        <v>378</v>
      </c>
      <c r="B264" s="22" t="s">
        <v>70</v>
      </c>
      <c r="C264" s="23" t="s">
        <v>376</v>
      </c>
      <c r="D264" s="23"/>
      <c r="E264" s="43">
        <v>3</v>
      </c>
      <c r="F264" s="24" t="s">
        <v>14</v>
      </c>
      <c r="G264" s="5">
        <v>5.99</v>
      </c>
      <c r="H264" s="25">
        <f t="shared" si="26"/>
        <v>17.97</v>
      </c>
      <c r="I264" s="35"/>
      <c r="J264" s="44">
        <f t="shared" si="27"/>
        <v>3.5939999999999999</v>
      </c>
      <c r="K264" s="36">
        <f t="shared" si="24"/>
        <v>10.782</v>
      </c>
    </row>
    <row r="265" spans="1:11">
      <c r="A265" s="38" t="s">
        <v>379</v>
      </c>
      <c r="B265" s="22" t="s">
        <v>23</v>
      </c>
      <c r="C265" s="23" t="s">
        <v>376</v>
      </c>
      <c r="D265" s="23"/>
      <c r="E265" s="43">
        <v>3</v>
      </c>
      <c r="F265" s="24" t="s">
        <v>14</v>
      </c>
      <c r="G265" s="5">
        <v>5.99</v>
      </c>
      <c r="H265" s="25">
        <f t="shared" si="26"/>
        <v>17.97</v>
      </c>
      <c r="I265" s="35"/>
      <c r="J265" s="44">
        <f t="shared" si="27"/>
        <v>3.5939999999999999</v>
      </c>
      <c r="K265" s="36">
        <f t="shared" si="24"/>
        <v>10.782</v>
      </c>
    </row>
    <row r="266" spans="1:11">
      <c r="A266" s="38" t="s">
        <v>380</v>
      </c>
      <c r="B266" s="22" t="s">
        <v>28</v>
      </c>
      <c r="C266" s="23" t="s">
        <v>376</v>
      </c>
      <c r="D266" s="23"/>
      <c r="E266" s="43">
        <v>3</v>
      </c>
      <c r="F266" s="24" t="s">
        <v>14</v>
      </c>
      <c r="G266" s="5">
        <v>5.99</v>
      </c>
      <c r="H266" s="25">
        <f t="shared" si="26"/>
        <v>17.97</v>
      </c>
      <c r="I266" s="35"/>
      <c r="J266" s="44">
        <f t="shared" si="27"/>
        <v>3.5939999999999999</v>
      </c>
      <c r="K266" s="36">
        <f t="shared" si="24"/>
        <v>10.782</v>
      </c>
    </row>
    <row r="267" spans="1:11">
      <c r="A267" s="38" t="s">
        <v>381</v>
      </c>
      <c r="B267" s="22" t="s">
        <v>33</v>
      </c>
      <c r="C267" s="23" t="s">
        <v>376</v>
      </c>
      <c r="D267" s="23"/>
      <c r="E267" s="43">
        <v>6</v>
      </c>
      <c r="F267" s="24" t="s">
        <v>14</v>
      </c>
      <c r="G267" s="5">
        <v>5.99</v>
      </c>
      <c r="H267" s="25">
        <f t="shared" si="26"/>
        <v>35.94</v>
      </c>
      <c r="I267" s="35"/>
      <c r="J267" s="44">
        <f t="shared" si="27"/>
        <v>3.5939999999999999</v>
      </c>
      <c r="K267" s="36">
        <f t="shared" si="24"/>
        <v>21.564</v>
      </c>
    </row>
    <row r="268" spans="1:11">
      <c r="A268" s="38" t="s">
        <v>382</v>
      </c>
      <c r="B268" s="22" t="s">
        <v>144</v>
      </c>
      <c r="C268" s="23" t="s">
        <v>383</v>
      </c>
      <c r="D268" s="23"/>
      <c r="E268" s="43">
        <v>6</v>
      </c>
      <c r="F268" s="24" t="s">
        <v>14</v>
      </c>
      <c r="G268" s="5">
        <v>5.99</v>
      </c>
      <c r="H268" s="25">
        <f t="shared" si="26"/>
        <v>35.94</v>
      </c>
      <c r="I268" s="35"/>
      <c r="J268" s="44">
        <f t="shared" si="27"/>
        <v>3.5939999999999999</v>
      </c>
      <c r="K268" s="36">
        <f t="shared" si="24"/>
        <v>21.564</v>
      </c>
    </row>
    <row r="269" spans="1:11">
      <c r="A269" s="38" t="s">
        <v>384</v>
      </c>
      <c r="B269" s="22" t="s">
        <v>94</v>
      </c>
      <c r="C269" s="23" t="s">
        <v>376</v>
      </c>
      <c r="D269" s="23"/>
      <c r="E269" s="43">
        <v>3</v>
      </c>
      <c r="F269" s="24" t="s">
        <v>14</v>
      </c>
      <c r="G269" s="5">
        <v>5.99</v>
      </c>
      <c r="H269" s="25">
        <f t="shared" si="26"/>
        <v>17.97</v>
      </c>
      <c r="I269" s="35"/>
      <c r="J269" s="44">
        <f t="shared" si="27"/>
        <v>3.5939999999999999</v>
      </c>
      <c r="K269" s="36">
        <f t="shared" si="24"/>
        <v>10.782</v>
      </c>
    </row>
    <row r="270" spans="1:11">
      <c r="A270" s="38" t="s">
        <v>385</v>
      </c>
      <c r="B270" s="22" t="s">
        <v>106</v>
      </c>
      <c r="C270" s="23" t="s">
        <v>376</v>
      </c>
      <c r="D270" s="23"/>
      <c r="E270" s="43">
        <v>3</v>
      </c>
      <c r="F270" s="24" t="s">
        <v>14</v>
      </c>
      <c r="G270" s="5">
        <v>5.99</v>
      </c>
      <c r="H270" s="25">
        <f t="shared" si="26"/>
        <v>17.97</v>
      </c>
      <c r="I270" s="35"/>
      <c r="J270" s="44">
        <f t="shared" si="27"/>
        <v>3.5939999999999999</v>
      </c>
      <c r="K270" s="36">
        <f t="shared" si="24"/>
        <v>10.782</v>
      </c>
    </row>
    <row r="271" spans="1:11">
      <c r="A271" s="38" t="s">
        <v>386</v>
      </c>
      <c r="B271" s="22" t="s">
        <v>40</v>
      </c>
      <c r="C271" s="23" t="s">
        <v>376</v>
      </c>
      <c r="D271" s="23"/>
      <c r="E271" s="43">
        <v>6</v>
      </c>
      <c r="F271" s="24" t="s">
        <v>14</v>
      </c>
      <c r="G271" s="5">
        <v>5.99</v>
      </c>
      <c r="H271" s="25">
        <f t="shared" si="26"/>
        <v>35.94</v>
      </c>
      <c r="I271" s="35"/>
      <c r="J271" s="44">
        <f t="shared" si="27"/>
        <v>3.5939999999999999</v>
      </c>
      <c r="K271" s="36">
        <f t="shared" si="24"/>
        <v>21.564</v>
      </c>
    </row>
    <row r="272" spans="1:11">
      <c r="A272" s="38" t="s">
        <v>387</v>
      </c>
      <c r="B272" s="22" t="s">
        <v>47</v>
      </c>
      <c r="C272" s="23" t="s">
        <v>376</v>
      </c>
      <c r="D272" s="23"/>
      <c r="E272" s="43">
        <v>3</v>
      </c>
      <c r="F272" s="24" t="s">
        <v>14</v>
      </c>
      <c r="G272" s="5">
        <v>5.99</v>
      </c>
      <c r="H272" s="25">
        <f t="shared" si="26"/>
        <v>17.97</v>
      </c>
      <c r="I272" s="35"/>
      <c r="J272" s="44">
        <f t="shared" si="27"/>
        <v>3.5939999999999999</v>
      </c>
      <c r="K272" s="36">
        <f t="shared" si="24"/>
        <v>10.782</v>
      </c>
    </row>
    <row r="273" spans="1:12">
      <c r="A273" s="38" t="s">
        <v>388</v>
      </c>
      <c r="B273" s="22" t="s">
        <v>115</v>
      </c>
      <c r="C273" s="23" t="s">
        <v>376</v>
      </c>
      <c r="D273" s="23"/>
      <c r="E273" s="43">
        <v>5</v>
      </c>
      <c r="F273" s="24" t="s">
        <v>14</v>
      </c>
      <c r="G273" s="5">
        <v>5.99</v>
      </c>
      <c r="H273" s="25">
        <f t="shared" si="26"/>
        <v>29.95</v>
      </c>
      <c r="I273" s="35"/>
      <c r="J273" s="44">
        <f t="shared" si="27"/>
        <v>3.5939999999999999</v>
      </c>
      <c r="K273" s="36">
        <f t="shared" si="24"/>
        <v>17.97</v>
      </c>
    </row>
    <row r="274" spans="1:12">
      <c r="A274" s="38" t="s">
        <v>389</v>
      </c>
      <c r="B274" s="22" t="s">
        <v>53</v>
      </c>
      <c r="C274" s="23" t="s">
        <v>376</v>
      </c>
      <c r="D274" s="23"/>
      <c r="E274" s="43">
        <v>7</v>
      </c>
      <c r="F274" s="24" t="s">
        <v>14</v>
      </c>
      <c r="G274" s="5">
        <v>5.99</v>
      </c>
      <c r="H274" s="25">
        <f t="shared" si="26"/>
        <v>41.93</v>
      </c>
      <c r="I274" s="35"/>
      <c r="J274" s="44">
        <f t="shared" si="27"/>
        <v>3.5939999999999999</v>
      </c>
      <c r="K274" s="36">
        <f t="shared" si="24"/>
        <v>25.158000000000001</v>
      </c>
    </row>
    <row r="275" spans="1:12">
      <c r="A275" s="38" t="s">
        <v>390</v>
      </c>
      <c r="B275" s="22" t="s">
        <v>18</v>
      </c>
      <c r="C275" s="23" t="s">
        <v>391</v>
      </c>
      <c r="D275" s="23" t="s">
        <v>71</v>
      </c>
      <c r="E275" s="23">
        <v>3</v>
      </c>
      <c r="F275" s="24" t="s">
        <v>14</v>
      </c>
      <c r="G275" s="5">
        <v>7.99</v>
      </c>
      <c r="H275" s="25">
        <f t="shared" si="26"/>
        <v>23.97</v>
      </c>
      <c r="I275" s="35"/>
      <c r="J275" s="44">
        <f t="shared" si="27"/>
        <v>4.7939999999999996</v>
      </c>
      <c r="K275" s="36">
        <f t="shared" si="24"/>
        <v>14.382</v>
      </c>
    </row>
    <row r="276" spans="1:12">
      <c r="A276" s="38" t="s">
        <v>392</v>
      </c>
      <c r="B276" s="22" t="s">
        <v>18</v>
      </c>
      <c r="C276" s="23" t="s">
        <v>391</v>
      </c>
      <c r="D276" s="23" t="s">
        <v>16</v>
      </c>
      <c r="E276" s="23">
        <v>2</v>
      </c>
      <c r="F276" s="24" t="s">
        <v>14</v>
      </c>
      <c r="G276" s="5">
        <v>8.99</v>
      </c>
      <c r="H276" s="25">
        <f t="shared" si="26"/>
        <v>17.98</v>
      </c>
      <c r="I276" s="35"/>
      <c r="J276" s="44">
        <f t="shared" si="27"/>
        <v>5.3940000000000001</v>
      </c>
      <c r="K276" s="36">
        <f t="shared" ref="K276:K283" si="28">E276*J276</f>
        <v>10.788</v>
      </c>
    </row>
    <row r="277" spans="1:12">
      <c r="A277" s="38" t="s">
        <v>393</v>
      </c>
      <c r="B277" s="22" t="s">
        <v>70</v>
      </c>
      <c r="C277" s="23" t="s">
        <v>391</v>
      </c>
      <c r="D277" s="23" t="s">
        <v>71</v>
      </c>
      <c r="E277" s="23">
        <v>42</v>
      </c>
      <c r="F277" s="24" t="s">
        <v>14</v>
      </c>
      <c r="G277" s="5">
        <v>7.99</v>
      </c>
      <c r="H277" s="25">
        <f t="shared" si="26"/>
        <v>335.58</v>
      </c>
      <c r="I277" s="35"/>
      <c r="J277" s="44">
        <f t="shared" si="27"/>
        <v>4.7939999999999996</v>
      </c>
      <c r="K277" s="36">
        <f t="shared" si="28"/>
        <v>201.34800000000001</v>
      </c>
    </row>
    <row r="278" spans="1:12">
      <c r="A278" s="38" t="s">
        <v>394</v>
      </c>
      <c r="B278" s="22" t="s">
        <v>70</v>
      </c>
      <c r="C278" s="23" t="s">
        <v>391</v>
      </c>
      <c r="D278" s="23" t="s">
        <v>16</v>
      </c>
      <c r="E278" s="23">
        <v>2</v>
      </c>
      <c r="F278" s="24" t="s">
        <v>14</v>
      </c>
      <c r="G278" s="5">
        <v>8.99</v>
      </c>
      <c r="H278" s="25">
        <f t="shared" si="26"/>
        <v>17.98</v>
      </c>
      <c r="I278" s="35"/>
      <c r="J278" s="44">
        <f t="shared" si="27"/>
        <v>5.3940000000000001</v>
      </c>
      <c r="K278" s="36">
        <f t="shared" si="28"/>
        <v>10.788</v>
      </c>
    </row>
    <row r="279" spans="1:12">
      <c r="A279" s="38" t="s">
        <v>395</v>
      </c>
      <c r="B279" s="22" t="s">
        <v>28</v>
      </c>
      <c r="C279" s="23" t="s">
        <v>391</v>
      </c>
      <c r="D279" s="23" t="s">
        <v>71</v>
      </c>
      <c r="E279" s="23">
        <v>4</v>
      </c>
      <c r="F279" s="24" t="s">
        <v>14</v>
      </c>
      <c r="G279" s="5">
        <v>7.99</v>
      </c>
      <c r="H279" s="25">
        <f t="shared" si="26"/>
        <v>31.96</v>
      </c>
      <c r="I279" s="35"/>
      <c r="J279" s="44">
        <f t="shared" ref="J279:J310" si="29">G279*0.6</f>
        <v>4.7939999999999996</v>
      </c>
      <c r="K279" s="36">
        <f t="shared" si="28"/>
        <v>19.175999999999998</v>
      </c>
    </row>
    <row r="280" spans="1:12">
      <c r="A280" s="38" t="s">
        <v>396</v>
      </c>
      <c r="B280" s="22" t="s">
        <v>28</v>
      </c>
      <c r="C280" s="23" t="s">
        <v>391</v>
      </c>
      <c r="D280" s="23" t="s">
        <v>16</v>
      </c>
      <c r="E280" s="23">
        <v>3</v>
      </c>
      <c r="F280" s="24" t="s">
        <v>14</v>
      </c>
      <c r="G280" s="5">
        <v>8.99</v>
      </c>
      <c r="H280" s="25">
        <f t="shared" si="26"/>
        <v>26.97</v>
      </c>
      <c r="I280" s="35"/>
      <c r="J280" s="44">
        <f t="shared" si="29"/>
        <v>5.3940000000000001</v>
      </c>
      <c r="K280" s="36">
        <f t="shared" si="28"/>
        <v>16.181999999999999</v>
      </c>
    </row>
    <row r="281" spans="1:12">
      <c r="A281" s="21" t="s">
        <v>397</v>
      </c>
      <c r="B281" s="26" t="s">
        <v>11</v>
      </c>
      <c r="C281" s="27" t="s">
        <v>398</v>
      </c>
      <c r="D281" s="27" t="s">
        <v>399</v>
      </c>
      <c r="E281" s="45">
        <v>3</v>
      </c>
      <c r="F281" s="39" t="s">
        <v>14</v>
      </c>
      <c r="G281" s="5">
        <v>12.99</v>
      </c>
      <c r="H281" s="25">
        <f t="shared" si="26"/>
        <v>38.97</v>
      </c>
      <c r="I281" s="35"/>
      <c r="J281" s="44">
        <f t="shared" si="29"/>
        <v>7.7939999999999996</v>
      </c>
      <c r="K281" s="36">
        <f t="shared" si="28"/>
        <v>23.382000000000001</v>
      </c>
    </row>
    <row r="282" spans="1:12">
      <c r="A282" s="21" t="s">
        <v>400</v>
      </c>
      <c r="B282" s="26" t="s">
        <v>18</v>
      </c>
      <c r="C282" s="27" t="s">
        <v>398</v>
      </c>
      <c r="D282" s="27" t="s">
        <v>16</v>
      </c>
      <c r="E282" s="45">
        <v>4</v>
      </c>
      <c r="F282" s="39" t="s">
        <v>14</v>
      </c>
      <c r="G282" s="5">
        <v>12.99</v>
      </c>
      <c r="H282" s="25">
        <f t="shared" si="26"/>
        <v>51.96</v>
      </c>
      <c r="I282" s="35"/>
      <c r="J282" s="44">
        <f t="shared" si="29"/>
        <v>7.7939999999999996</v>
      </c>
      <c r="K282" s="36">
        <f t="shared" si="28"/>
        <v>31.175999999999998</v>
      </c>
    </row>
    <row r="283" spans="1:12">
      <c r="A283" s="21" t="s">
        <v>401</v>
      </c>
      <c r="B283" s="26" t="s">
        <v>28</v>
      </c>
      <c r="C283" s="27" t="s">
        <v>398</v>
      </c>
      <c r="D283" s="27" t="s">
        <v>16</v>
      </c>
      <c r="E283" s="45">
        <v>4</v>
      </c>
      <c r="F283" s="39" t="s">
        <v>14</v>
      </c>
      <c r="G283" s="5">
        <v>12.99</v>
      </c>
      <c r="H283" s="25">
        <f t="shared" si="26"/>
        <v>51.96</v>
      </c>
      <c r="I283" s="35"/>
      <c r="J283" s="44">
        <f t="shared" si="29"/>
        <v>7.7939999999999996</v>
      </c>
      <c r="K283" s="36">
        <f t="shared" si="28"/>
        <v>31.175999999999998</v>
      </c>
    </row>
    <row r="284" spans="1:12">
      <c r="A284" s="21" t="s">
        <v>402</v>
      </c>
      <c r="B284" s="26" t="s">
        <v>31</v>
      </c>
      <c r="C284" s="27" t="s">
        <v>398</v>
      </c>
      <c r="D284" s="27" t="s">
        <v>16</v>
      </c>
      <c r="E284" s="45">
        <v>1</v>
      </c>
      <c r="F284" s="39" t="s">
        <v>14</v>
      </c>
      <c r="G284" s="5">
        <v>12.99</v>
      </c>
      <c r="H284" s="25">
        <f t="shared" si="26"/>
        <v>12.99</v>
      </c>
      <c r="I284" s="35"/>
      <c r="J284" s="44">
        <f t="shared" si="29"/>
        <v>7.7939999999999996</v>
      </c>
      <c r="K284" s="36">
        <f t="shared" ref="K284:K290" si="30">E284*J284</f>
        <v>7.7939999999999996</v>
      </c>
    </row>
    <row r="285" spans="1:12">
      <c r="A285" s="21" t="s">
        <v>403</v>
      </c>
      <c r="B285" s="26" t="s">
        <v>33</v>
      </c>
      <c r="C285" s="27" t="s">
        <v>398</v>
      </c>
      <c r="D285" s="27" t="s">
        <v>16</v>
      </c>
      <c r="E285" s="45">
        <v>4</v>
      </c>
      <c r="F285" s="39" t="s">
        <v>14</v>
      </c>
      <c r="G285" s="5">
        <v>12.99</v>
      </c>
      <c r="H285" s="25">
        <f t="shared" si="26"/>
        <v>51.96</v>
      </c>
      <c r="I285" s="35"/>
      <c r="J285" s="44">
        <f t="shared" si="29"/>
        <v>7.7939999999999996</v>
      </c>
      <c r="K285" s="36">
        <f t="shared" si="30"/>
        <v>31.175999999999998</v>
      </c>
    </row>
    <row r="286" spans="1:12">
      <c r="A286" s="21" t="s">
        <v>404</v>
      </c>
      <c r="B286" s="26" t="s">
        <v>36</v>
      </c>
      <c r="C286" s="27" t="s">
        <v>398</v>
      </c>
      <c r="D286" s="27" t="s">
        <v>62</v>
      </c>
      <c r="E286" s="45">
        <v>2</v>
      </c>
      <c r="F286" s="39" t="s">
        <v>14</v>
      </c>
      <c r="G286" s="5">
        <v>12.99</v>
      </c>
      <c r="H286" s="25">
        <f t="shared" si="26"/>
        <v>25.98</v>
      </c>
      <c r="I286" s="35"/>
      <c r="J286" s="44">
        <f t="shared" si="29"/>
        <v>7.7939999999999996</v>
      </c>
      <c r="K286" s="36">
        <f t="shared" si="30"/>
        <v>15.587999999999999</v>
      </c>
    </row>
    <row r="287" spans="1:12">
      <c r="A287" s="21" t="s">
        <v>405</v>
      </c>
      <c r="B287" s="26" t="s">
        <v>144</v>
      </c>
      <c r="C287" s="27" t="s">
        <v>398</v>
      </c>
      <c r="D287" s="27" t="s">
        <v>62</v>
      </c>
      <c r="E287" s="45">
        <v>4</v>
      </c>
      <c r="F287" s="39" t="s">
        <v>14</v>
      </c>
      <c r="G287" s="5">
        <v>12.99</v>
      </c>
      <c r="H287" s="25">
        <f t="shared" si="26"/>
        <v>51.96</v>
      </c>
      <c r="I287" s="35"/>
      <c r="J287" s="44">
        <f t="shared" si="29"/>
        <v>7.7939999999999996</v>
      </c>
      <c r="K287" s="36">
        <f t="shared" si="30"/>
        <v>31.175999999999998</v>
      </c>
      <c r="L287" s="37"/>
    </row>
    <row r="288" spans="1:12">
      <c r="A288" s="21" t="s">
        <v>406</v>
      </c>
      <c r="B288" s="26" t="s">
        <v>94</v>
      </c>
      <c r="C288" s="27" t="s">
        <v>398</v>
      </c>
      <c r="D288" s="27" t="s">
        <v>62</v>
      </c>
      <c r="E288" s="45">
        <v>4</v>
      </c>
      <c r="F288" s="39" t="s">
        <v>14</v>
      </c>
      <c r="G288" s="5">
        <v>12.99</v>
      </c>
      <c r="H288" s="25">
        <f t="shared" si="26"/>
        <v>51.96</v>
      </c>
      <c r="I288" s="35"/>
      <c r="J288" s="44">
        <f t="shared" si="29"/>
        <v>7.7939999999999996</v>
      </c>
      <c r="K288" s="36">
        <f t="shared" si="30"/>
        <v>31.175999999999998</v>
      </c>
    </row>
    <row r="289" spans="1:12">
      <c r="A289" s="21" t="s">
        <v>407</v>
      </c>
      <c r="B289" s="26" t="s">
        <v>40</v>
      </c>
      <c r="C289" s="27" t="s">
        <v>398</v>
      </c>
      <c r="D289" s="27" t="s">
        <v>62</v>
      </c>
      <c r="E289" s="45">
        <v>4</v>
      </c>
      <c r="F289" s="39" t="s">
        <v>14</v>
      </c>
      <c r="G289" s="5">
        <v>21.99</v>
      </c>
      <c r="H289" s="25">
        <f t="shared" si="26"/>
        <v>87.96</v>
      </c>
      <c r="I289" s="35"/>
      <c r="J289" s="44">
        <f t="shared" si="29"/>
        <v>13.194000000000001</v>
      </c>
      <c r="K289" s="36">
        <f t="shared" si="30"/>
        <v>52.776000000000003</v>
      </c>
    </row>
    <row r="290" spans="1:12" ht="15">
      <c r="A290" s="61" t="s">
        <v>408</v>
      </c>
      <c r="B290" s="71" t="s">
        <v>155</v>
      </c>
      <c r="C290" s="70" t="s">
        <v>398</v>
      </c>
      <c r="D290" s="70"/>
      <c r="E290" s="73">
        <v>3</v>
      </c>
      <c r="F290" s="72" t="s">
        <v>14</v>
      </c>
      <c r="G290" s="63"/>
      <c r="H290" s="65">
        <f t="shared" ref="H290:H351" si="31">E290*G290</f>
        <v>0</v>
      </c>
      <c r="I290" s="63"/>
      <c r="J290" s="67">
        <f t="shared" si="29"/>
        <v>0</v>
      </c>
      <c r="K290" s="67">
        <f t="shared" si="30"/>
        <v>0</v>
      </c>
      <c r="L290" s="74" t="s">
        <v>524</v>
      </c>
    </row>
    <row r="291" spans="1:12" ht="15">
      <c r="A291" s="61" t="s">
        <v>409</v>
      </c>
      <c r="B291" s="71" t="s">
        <v>205</v>
      </c>
      <c r="C291" s="70" t="s">
        <v>398</v>
      </c>
      <c r="D291" s="70"/>
      <c r="E291" s="73">
        <v>5</v>
      </c>
      <c r="F291" s="72" t="s">
        <v>14</v>
      </c>
      <c r="G291" s="63"/>
      <c r="H291" s="65">
        <f t="shared" si="31"/>
        <v>0</v>
      </c>
      <c r="I291" s="63"/>
      <c r="J291" s="67">
        <f t="shared" si="29"/>
        <v>0</v>
      </c>
      <c r="K291" s="67">
        <f t="shared" ref="K291:K292" si="32">E291*J291</f>
        <v>0</v>
      </c>
      <c r="L291" s="74" t="s">
        <v>524</v>
      </c>
    </row>
    <row r="292" spans="1:12" ht="15">
      <c r="A292" s="61" t="s">
        <v>410</v>
      </c>
      <c r="B292" s="71" t="s">
        <v>411</v>
      </c>
      <c r="C292" s="70" t="s">
        <v>398</v>
      </c>
      <c r="D292" s="70"/>
      <c r="E292" s="73">
        <v>1</v>
      </c>
      <c r="F292" s="72" t="s">
        <v>14</v>
      </c>
      <c r="G292" s="63"/>
      <c r="H292" s="65">
        <f t="shared" si="31"/>
        <v>0</v>
      </c>
      <c r="I292" s="63"/>
      <c r="J292" s="67">
        <f t="shared" si="29"/>
        <v>0</v>
      </c>
      <c r="K292" s="67">
        <f t="shared" si="32"/>
        <v>0</v>
      </c>
      <c r="L292" s="74" t="s">
        <v>524</v>
      </c>
    </row>
    <row r="293" spans="1:12">
      <c r="A293" s="21" t="s">
        <v>412</v>
      </c>
      <c r="B293" s="26" t="s">
        <v>47</v>
      </c>
      <c r="C293" s="27" t="s">
        <v>398</v>
      </c>
      <c r="D293" s="27" t="s">
        <v>62</v>
      </c>
      <c r="E293" s="45">
        <v>3</v>
      </c>
      <c r="F293" s="39" t="s">
        <v>14</v>
      </c>
      <c r="G293" s="5">
        <v>12.99</v>
      </c>
      <c r="H293" s="25">
        <f t="shared" si="31"/>
        <v>38.97</v>
      </c>
      <c r="I293" s="35"/>
      <c r="J293" s="44">
        <f t="shared" si="29"/>
        <v>7.7939999999999996</v>
      </c>
      <c r="K293" s="36">
        <f t="shared" ref="K293:K332" si="33">E293*J293</f>
        <v>23.382000000000001</v>
      </c>
    </row>
    <row r="294" spans="1:12">
      <c r="A294" s="21" t="s">
        <v>413</v>
      </c>
      <c r="B294" s="26" t="s">
        <v>53</v>
      </c>
      <c r="C294" s="27" t="s">
        <v>398</v>
      </c>
      <c r="D294" s="27" t="s">
        <v>62</v>
      </c>
      <c r="E294" s="45">
        <v>5</v>
      </c>
      <c r="F294" s="39" t="s">
        <v>14</v>
      </c>
      <c r="G294" s="5">
        <v>12.99</v>
      </c>
      <c r="H294" s="25">
        <f t="shared" si="31"/>
        <v>64.95</v>
      </c>
      <c r="I294" s="35"/>
      <c r="J294" s="44">
        <f t="shared" si="29"/>
        <v>7.7939999999999996</v>
      </c>
      <c r="K294" s="36">
        <f t="shared" si="33"/>
        <v>38.97</v>
      </c>
    </row>
    <row r="295" spans="1:12">
      <c r="A295" s="21" t="s">
        <v>414</v>
      </c>
      <c r="B295" s="26" t="s">
        <v>123</v>
      </c>
      <c r="C295" s="27" t="s">
        <v>398</v>
      </c>
      <c r="D295" s="27" t="s">
        <v>62</v>
      </c>
      <c r="E295" s="45">
        <v>3</v>
      </c>
      <c r="F295" s="39" t="s">
        <v>14</v>
      </c>
      <c r="G295" s="5">
        <v>12.99</v>
      </c>
      <c r="H295" s="25">
        <f t="shared" si="31"/>
        <v>38.97</v>
      </c>
      <c r="I295" s="35"/>
      <c r="J295" s="44">
        <f t="shared" si="29"/>
        <v>7.7939999999999996</v>
      </c>
      <c r="K295" s="36">
        <f t="shared" si="33"/>
        <v>23.382000000000001</v>
      </c>
    </row>
    <row r="296" spans="1:12">
      <c r="A296" s="38" t="s">
        <v>415</v>
      </c>
      <c r="B296" s="22" t="s">
        <v>119</v>
      </c>
      <c r="C296" s="23" t="s">
        <v>398</v>
      </c>
      <c r="D296" s="23" t="s">
        <v>62</v>
      </c>
      <c r="E296" s="43">
        <v>3</v>
      </c>
      <c r="F296" s="24" t="s">
        <v>14</v>
      </c>
      <c r="G296" s="5">
        <v>12.99</v>
      </c>
      <c r="H296" s="25">
        <f t="shared" si="31"/>
        <v>38.97</v>
      </c>
      <c r="I296" s="35"/>
      <c r="J296" s="44">
        <f t="shared" si="29"/>
        <v>7.7939999999999996</v>
      </c>
      <c r="K296" s="36">
        <f t="shared" si="33"/>
        <v>23.382000000000001</v>
      </c>
    </row>
    <row r="297" spans="1:12">
      <c r="A297" s="21" t="s">
        <v>416</v>
      </c>
      <c r="B297" s="26" t="s">
        <v>11</v>
      </c>
      <c r="C297" s="27" t="s">
        <v>417</v>
      </c>
      <c r="D297" s="27" t="s">
        <v>85</v>
      </c>
      <c r="E297" s="45">
        <v>3</v>
      </c>
      <c r="F297" s="39" t="s">
        <v>14</v>
      </c>
      <c r="G297" s="5">
        <v>6.99</v>
      </c>
      <c r="H297" s="25">
        <f t="shared" si="31"/>
        <v>20.97</v>
      </c>
      <c r="I297" s="35"/>
      <c r="J297" s="44">
        <f t="shared" si="29"/>
        <v>4.194</v>
      </c>
      <c r="K297" s="36">
        <f t="shared" si="33"/>
        <v>12.582000000000001</v>
      </c>
    </row>
    <row r="298" spans="1:12">
      <c r="A298" s="21" t="s">
        <v>418</v>
      </c>
      <c r="B298" s="26" t="s">
        <v>11</v>
      </c>
      <c r="C298" s="27" t="s">
        <v>417</v>
      </c>
      <c r="D298" s="27" t="s">
        <v>26</v>
      </c>
      <c r="E298" s="45">
        <v>2</v>
      </c>
      <c r="F298" s="39" t="s">
        <v>14</v>
      </c>
      <c r="G298" s="5">
        <v>12.99</v>
      </c>
      <c r="H298" s="25">
        <f t="shared" si="31"/>
        <v>25.98</v>
      </c>
      <c r="I298" s="35"/>
      <c r="J298" s="44">
        <f t="shared" si="29"/>
        <v>7.7939999999999996</v>
      </c>
      <c r="K298" s="36">
        <f t="shared" si="33"/>
        <v>15.587999999999999</v>
      </c>
    </row>
    <row r="299" spans="1:12">
      <c r="A299" s="21" t="s">
        <v>419</v>
      </c>
      <c r="B299" s="26" t="s">
        <v>23</v>
      </c>
      <c r="C299" s="27" t="s">
        <v>417</v>
      </c>
      <c r="D299" s="27" t="s">
        <v>85</v>
      </c>
      <c r="E299" s="45">
        <v>3</v>
      </c>
      <c r="F299" s="39" t="s">
        <v>14</v>
      </c>
      <c r="G299" s="5">
        <v>12.99</v>
      </c>
      <c r="H299" s="25">
        <f t="shared" si="31"/>
        <v>38.97</v>
      </c>
      <c r="I299" s="35"/>
      <c r="J299" s="44">
        <f t="shared" si="29"/>
        <v>7.7939999999999996</v>
      </c>
      <c r="K299" s="36">
        <f t="shared" si="33"/>
        <v>23.382000000000001</v>
      </c>
    </row>
    <row r="300" spans="1:12">
      <c r="A300" s="21" t="s">
        <v>420</v>
      </c>
      <c r="B300" s="26" t="s">
        <v>23</v>
      </c>
      <c r="C300" s="27" t="s">
        <v>417</v>
      </c>
      <c r="D300" s="27" t="s">
        <v>26</v>
      </c>
      <c r="E300" s="45">
        <v>3</v>
      </c>
      <c r="F300" s="39" t="s">
        <v>14</v>
      </c>
      <c r="G300" s="5">
        <v>14.99</v>
      </c>
      <c r="H300" s="25">
        <f t="shared" si="31"/>
        <v>44.97</v>
      </c>
      <c r="I300" s="35"/>
      <c r="J300" s="44">
        <f t="shared" si="29"/>
        <v>8.9939999999999998</v>
      </c>
      <c r="K300" s="36">
        <f t="shared" si="33"/>
        <v>26.981999999999999</v>
      </c>
    </row>
    <row r="301" spans="1:12">
      <c r="A301" s="21" t="s">
        <v>421</v>
      </c>
      <c r="B301" s="26" t="s">
        <v>28</v>
      </c>
      <c r="C301" s="27" t="s">
        <v>417</v>
      </c>
      <c r="D301" s="27" t="s">
        <v>85</v>
      </c>
      <c r="E301" s="45">
        <v>3</v>
      </c>
      <c r="F301" s="39" t="s">
        <v>14</v>
      </c>
      <c r="G301" s="5">
        <v>6.99</v>
      </c>
      <c r="H301" s="25">
        <f t="shared" si="31"/>
        <v>20.97</v>
      </c>
      <c r="I301" s="35"/>
      <c r="J301" s="44">
        <f t="shared" si="29"/>
        <v>4.194</v>
      </c>
      <c r="K301" s="36">
        <f t="shared" si="33"/>
        <v>12.582000000000001</v>
      </c>
    </row>
    <row r="302" spans="1:12">
      <c r="A302" s="21" t="s">
        <v>422</v>
      </c>
      <c r="B302" s="26" t="s">
        <v>28</v>
      </c>
      <c r="C302" s="27" t="s">
        <v>417</v>
      </c>
      <c r="D302" s="27" t="s">
        <v>26</v>
      </c>
      <c r="E302" s="45">
        <v>1</v>
      </c>
      <c r="F302" s="39" t="s">
        <v>14</v>
      </c>
      <c r="G302" s="5">
        <v>12.99</v>
      </c>
      <c r="H302" s="25">
        <f t="shared" si="31"/>
        <v>12.99</v>
      </c>
      <c r="I302" s="35"/>
      <c r="J302" s="44">
        <f t="shared" si="29"/>
        <v>7.7939999999999996</v>
      </c>
      <c r="K302" s="36">
        <f t="shared" si="33"/>
        <v>7.7939999999999996</v>
      </c>
    </row>
    <row r="303" spans="1:12">
      <c r="A303" s="21" t="s">
        <v>423</v>
      </c>
      <c r="B303" s="26" t="s">
        <v>31</v>
      </c>
      <c r="C303" s="27" t="s">
        <v>417</v>
      </c>
      <c r="D303" s="27" t="s">
        <v>85</v>
      </c>
      <c r="E303" s="45">
        <v>3</v>
      </c>
      <c r="F303" s="39" t="s">
        <v>14</v>
      </c>
      <c r="G303" s="5">
        <v>4.99</v>
      </c>
      <c r="H303" s="25">
        <f t="shared" si="31"/>
        <v>14.97</v>
      </c>
      <c r="I303" s="35"/>
      <c r="J303" s="44">
        <f t="shared" si="29"/>
        <v>2.9940000000000002</v>
      </c>
      <c r="K303" s="36">
        <f t="shared" si="33"/>
        <v>8.9819999999999993</v>
      </c>
    </row>
    <row r="304" spans="1:12">
      <c r="A304" s="21" t="s">
        <v>424</v>
      </c>
      <c r="B304" s="26" t="s">
        <v>36</v>
      </c>
      <c r="C304" s="27" t="s">
        <v>417</v>
      </c>
      <c r="D304" s="27" t="s">
        <v>85</v>
      </c>
      <c r="E304" s="45">
        <v>1</v>
      </c>
      <c r="F304" s="39" t="s">
        <v>14</v>
      </c>
      <c r="G304" s="5">
        <v>12.99</v>
      </c>
      <c r="H304" s="25">
        <f t="shared" si="31"/>
        <v>12.99</v>
      </c>
      <c r="I304" s="35"/>
      <c r="J304" s="44">
        <f t="shared" si="29"/>
        <v>7.7939999999999996</v>
      </c>
      <c r="K304" s="36">
        <f t="shared" si="33"/>
        <v>7.7939999999999996</v>
      </c>
    </row>
    <row r="305" spans="1:12">
      <c r="A305" s="21" t="s">
        <v>425</v>
      </c>
      <c r="B305" s="26" t="s">
        <v>33</v>
      </c>
      <c r="C305" s="27" t="s">
        <v>417</v>
      </c>
      <c r="D305" s="27" t="s">
        <v>85</v>
      </c>
      <c r="E305" s="45">
        <v>2</v>
      </c>
      <c r="F305" s="39" t="s">
        <v>14</v>
      </c>
      <c r="G305" s="5">
        <v>6.99</v>
      </c>
      <c r="H305" s="25">
        <f t="shared" si="31"/>
        <v>13.98</v>
      </c>
      <c r="I305" s="35"/>
      <c r="J305" s="44">
        <f t="shared" si="29"/>
        <v>4.194</v>
      </c>
      <c r="K305" s="36">
        <f t="shared" si="33"/>
        <v>8.3879999999999999</v>
      </c>
    </row>
    <row r="306" spans="1:12">
      <c r="A306" s="21" t="s">
        <v>426</v>
      </c>
      <c r="B306" s="26" t="s">
        <v>144</v>
      </c>
      <c r="C306" s="27" t="s">
        <v>417</v>
      </c>
      <c r="D306" s="27" t="s">
        <v>85</v>
      </c>
      <c r="E306" s="45">
        <v>2</v>
      </c>
      <c r="F306" s="39" t="s">
        <v>14</v>
      </c>
      <c r="G306" s="5">
        <v>4.99</v>
      </c>
      <c r="H306" s="25">
        <f t="shared" si="31"/>
        <v>9.98</v>
      </c>
      <c r="I306" s="35"/>
      <c r="J306" s="44">
        <f t="shared" si="29"/>
        <v>2.9940000000000002</v>
      </c>
      <c r="K306" s="36">
        <f t="shared" si="33"/>
        <v>5.9880000000000004</v>
      </c>
    </row>
    <row r="307" spans="1:12">
      <c r="A307" s="21" t="s">
        <v>427</v>
      </c>
      <c r="B307" s="26" t="s">
        <v>144</v>
      </c>
      <c r="C307" s="27" t="s">
        <v>417</v>
      </c>
      <c r="D307" s="27" t="s">
        <v>26</v>
      </c>
      <c r="E307" s="45">
        <v>2</v>
      </c>
      <c r="F307" s="39" t="s">
        <v>14</v>
      </c>
      <c r="G307" s="5">
        <v>9.99</v>
      </c>
      <c r="H307" s="25">
        <f t="shared" si="31"/>
        <v>19.98</v>
      </c>
      <c r="I307" s="35"/>
      <c r="J307" s="44">
        <f t="shared" si="29"/>
        <v>5.9939999999999998</v>
      </c>
      <c r="K307" s="36">
        <f t="shared" si="33"/>
        <v>11.988</v>
      </c>
    </row>
    <row r="308" spans="1:12">
      <c r="A308" s="21" t="s">
        <v>428</v>
      </c>
      <c r="B308" s="26" t="s">
        <v>207</v>
      </c>
      <c r="C308" s="27" t="s">
        <v>417</v>
      </c>
      <c r="D308" s="27" t="s">
        <v>85</v>
      </c>
      <c r="E308" s="45">
        <v>1</v>
      </c>
      <c r="F308" s="39" t="s">
        <v>14</v>
      </c>
      <c r="G308" s="5">
        <v>6.99</v>
      </c>
      <c r="H308" s="25">
        <f t="shared" si="31"/>
        <v>6.99</v>
      </c>
      <c r="I308" s="35"/>
      <c r="J308" s="44">
        <f t="shared" si="29"/>
        <v>4.194</v>
      </c>
      <c r="K308" s="36">
        <f t="shared" si="33"/>
        <v>4.194</v>
      </c>
      <c r="L308" s="37"/>
    </row>
    <row r="309" spans="1:12">
      <c r="A309" s="21" t="s">
        <v>429</v>
      </c>
      <c r="B309" s="26" t="s">
        <v>207</v>
      </c>
      <c r="C309" s="27" t="s">
        <v>417</v>
      </c>
      <c r="D309" s="27" t="s">
        <v>26</v>
      </c>
      <c r="E309" s="45">
        <v>1</v>
      </c>
      <c r="F309" s="39" t="s">
        <v>14</v>
      </c>
      <c r="G309" s="5">
        <v>12.99</v>
      </c>
      <c r="H309" s="25">
        <f t="shared" si="31"/>
        <v>12.99</v>
      </c>
      <c r="I309" s="35"/>
      <c r="J309" s="44">
        <f t="shared" si="29"/>
        <v>7.7939999999999996</v>
      </c>
      <c r="K309" s="36">
        <f t="shared" si="33"/>
        <v>7.7939999999999996</v>
      </c>
      <c r="L309" s="37"/>
    </row>
    <row r="310" spans="1:12">
      <c r="A310" s="21" t="s">
        <v>430</v>
      </c>
      <c r="B310" s="26" t="s">
        <v>47</v>
      </c>
      <c r="C310" s="27" t="s">
        <v>417</v>
      </c>
      <c r="D310" s="27" t="s">
        <v>85</v>
      </c>
      <c r="E310" s="45">
        <v>3</v>
      </c>
      <c r="F310" s="39" t="s">
        <v>14</v>
      </c>
      <c r="G310" s="5">
        <v>6.99</v>
      </c>
      <c r="H310" s="25">
        <f t="shared" si="31"/>
        <v>20.97</v>
      </c>
      <c r="I310" s="35"/>
      <c r="J310" s="44">
        <f t="shared" si="29"/>
        <v>4.194</v>
      </c>
      <c r="K310" s="36">
        <f t="shared" si="33"/>
        <v>12.582000000000001</v>
      </c>
    </row>
    <row r="311" spans="1:12">
      <c r="A311" s="21" t="s">
        <v>431</v>
      </c>
      <c r="B311" s="26" t="s">
        <v>47</v>
      </c>
      <c r="C311" s="27" t="s">
        <v>417</v>
      </c>
      <c r="D311" s="27" t="s">
        <v>26</v>
      </c>
      <c r="E311" s="45">
        <v>3</v>
      </c>
      <c r="F311" s="39" t="s">
        <v>14</v>
      </c>
      <c r="G311" s="5">
        <v>12.99</v>
      </c>
      <c r="H311" s="25">
        <f t="shared" si="31"/>
        <v>38.97</v>
      </c>
      <c r="I311" s="35"/>
      <c r="J311" s="44">
        <f t="shared" ref="J311:J342" si="34">G311*0.6</f>
        <v>7.7939999999999996</v>
      </c>
      <c r="K311" s="36">
        <f t="shared" si="33"/>
        <v>23.382000000000001</v>
      </c>
    </row>
    <row r="312" spans="1:12">
      <c r="A312" s="21" t="s">
        <v>432</v>
      </c>
      <c r="B312" s="26" t="s">
        <v>53</v>
      </c>
      <c r="C312" s="27" t="s">
        <v>417</v>
      </c>
      <c r="D312" s="27" t="s">
        <v>85</v>
      </c>
      <c r="E312" s="45">
        <v>3</v>
      </c>
      <c r="F312" s="39" t="s">
        <v>14</v>
      </c>
      <c r="G312" s="5">
        <v>6.99</v>
      </c>
      <c r="H312" s="25">
        <f t="shared" si="31"/>
        <v>20.97</v>
      </c>
      <c r="I312" s="35"/>
      <c r="J312" s="44">
        <f t="shared" si="34"/>
        <v>4.194</v>
      </c>
      <c r="K312" s="36">
        <f t="shared" si="33"/>
        <v>12.582000000000001</v>
      </c>
    </row>
    <row r="313" spans="1:12">
      <c r="A313" s="21" t="s">
        <v>433</v>
      </c>
      <c r="B313" s="26" t="s">
        <v>53</v>
      </c>
      <c r="C313" s="27" t="s">
        <v>417</v>
      </c>
      <c r="D313" s="27" t="s">
        <v>26</v>
      </c>
      <c r="E313" s="45">
        <v>3</v>
      </c>
      <c r="F313" s="39" t="s">
        <v>14</v>
      </c>
      <c r="G313" s="5">
        <v>12.99</v>
      </c>
      <c r="H313" s="25">
        <f t="shared" si="31"/>
        <v>38.97</v>
      </c>
      <c r="I313" s="35"/>
      <c r="J313" s="44">
        <f t="shared" si="34"/>
        <v>7.7939999999999996</v>
      </c>
      <c r="K313" s="36">
        <f t="shared" si="33"/>
        <v>23.382000000000001</v>
      </c>
    </row>
    <row r="314" spans="1:12">
      <c r="A314" s="38" t="s">
        <v>434</v>
      </c>
      <c r="B314" s="22" t="s">
        <v>11</v>
      </c>
      <c r="C314" s="23" t="s">
        <v>435</v>
      </c>
      <c r="D314" s="23" t="s">
        <v>436</v>
      </c>
      <c r="E314" s="43">
        <v>2</v>
      </c>
      <c r="F314" s="24" t="s">
        <v>14</v>
      </c>
      <c r="G314" s="5">
        <v>8.99</v>
      </c>
      <c r="H314" s="25">
        <f t="shared" si="31"/>
        <v>17.98</v>
      </c>
      <c r="I314" s="35"/>
      <c r="J314" s="44">
        <f t="shared" si="34"/>
        <v>5.3940000000000001</v>
      </c>
      <c r="K314" s="36">
        <f t="shared" si="33"/>
        <v>10.788</v>
      </c>
    </row>
    <row r="315" spans="1:12">
      <c r="A315" s="38" t="s">
        <v>437</v>
      </c>
      <c r="B315" s="22" t="s">
        <v>28</v>
      </c>
      <c r="C315" s="23" t="s">
        <v>435</v>
      </c>
      <c r="D315" s="23" t="s">
        <v>438</v>
      </c>
      <c r="E315" s="43">
        <v>1</v>
      </c>
      <c r="F315" s="24" t="s">
        <v>14</v>
      </c>
      <c r="G315" s="5">
        <v>25</v>
      </c>
      <c r="H315" s="25">
        <f t="shared" si="31"/>
        <v>25</v>
      </c>
      <c r="I315" s="35"/>
      <c r="J315" s="44">
        <f t="shared" si="34"/>
        <v>15</v>
      </c>
      <c r="K315" s="36">
        <f t="shared" si="33"/>
        <v>15</v>
      </c>
    </row>
    <row r="316" spans="1:12">
      <c r="A316" s="38" t="s">
        <v>439</v>
      </c>
      <c r="B316" s="22" t="s">
        <v>33</v>
      </c>
      <c r="C316" s="23" t="s">
        <v>435</v>
      </c>
      <c r="D316" s="23" t="s">
        <v>438</v>
      </c>
      <c r="E316" s="43">
        <v>1</v>
      </c>
      <c r="F316" s="24" t="s">
        <v>14</v>
      </c>
      <c r="G316" s="5">
        <v>9.99</v>
      </c>
      <c r="H316" s="25">
        <f t="shared" si="31"/>
        <v>9.99</v>
      </c>
      <c r="I316" s="35"/>
      <c r="J316" s="44">
        <f t="shared" si="34"/>
        <v>5.9939999999999998</v>
      </c>
      <c r="K316" s="36">
        <f t="shared" si="33"/>
        <v>5.9939999999999998</v>
      </c>
    </row>
    <row r="317" spans="1:12">
      <c r="A317" s="38" t="s">
        <v>440</v>
      </c>
      <c r="B317" s="22" t="s">
        <v>53</v>
      </c>
      <c r="C317" s="23" t="s">
        <v>435</v>
      </c>
      <c r="D317" s="23" t="s">
        <v>436</v>
      </c>
      <c r="E317" s="43">
        <v>2</v>
      </c>
      <c r="F317" s="24" t="s">
        <v>14</v>
      </c>
      <c r="G317" s="5">
        <v>16.989999999999998</v>
      </c>
      <c r="H317" s="25">
        <f t="shared" si="31"/>
        <v>33.979999999999997</v>
      </c>
      <c r="I317" s="35"/>
      <c r="J317" s="44">
        <f t="shared" si="34"/>
        <v>10.194000000000001</v>
      </c>
      <c r="K317" s="36">
        <f t="shared" si="33"/>
        <v>20.388000000000002</v>
      </c>
    </row>
    <row r="318" spans="1:12">
      <c r="A318" s="38" t="s">
        <v>441</v>
      </c>
      <c r="B318" s="22" t="s">
        <v>123</v>
      </c>
      <c r="C318" s="23" t="s">
        <v>435</v>
      </c>
      <c r="D318" s="23" t="s">
        <v>436</v>
      </c>
      <c r="E318" s="43">
        <v>1</v>
      </c>
      <c r="F318" s="24" t="s">
        <v>14</v>
      </c>
      <c r="G318" s="5">
        <v>7.99</v>
      </c>
      <c r="H318" s="25">
        <f t="shared" si="31"/>
        <v>7.99</v>
      </c>
      <c r="I318" s="35"/>
      <c r="J318" s="44">
        <f t="shared" si="34"/>
        <v>4.7939999999999996</v>
      </c>
      <c r="K318" s="36">
        <f t="shared" si="33"/>
        <v>4.7939999999999996</v>
      </c>
    </row>
    <row r="319" spans="1:12" ht="27">
      <c r="A319" s="38" t="s">
        <v>442</v>
      </c>
      <c r="B319" s="22" t="s">
        <v>205</v>
      </c>
      <c r="C319" s="46" t="s">
        <v>443</v>
      </c>
      <c r="D319" s="23"/>
      <c r="E319" s="43">
        <v>9</v>
      </c>
      <c r="F319" s="24" t="s">
        <v>14</v>
      </c>
      <c r="G319" s="5">
        <v>6.99</v>
      </c>
      <c r="H319" s="25">
        <f t="shared" si="31"/>
        <v>62.91</v>
      </c>
      <c r="I319" s="35"/>
      <c r="J319" s="44">
        <f t="shared" si="34"/>
        <v>4.194</v>
      </c>
      <c r="K319" s="36">
        <f t="shared" si="33"/>
        <v>37.746000000000002</v>
      </c>
    </row>
    <row r="320" spans="1:12">
      <c r="A320" s="38" t="s">
        <v>442</v>
      </c>
      <c r="B320" s="22" t="s">
        <v>205</v>
      </c>
      <c r="C320" s="23" t="s">
        <v>444</v>
      </c>
      <c r="D320" s="23"/>
      <c r="E320" s="43">
        <v>5</v>
      </c>
      <c r="F320" s="24" t="s">
        <v>14</v>
      </c>
      <c r="G320" s="5">
        <v>6.99</v>
      </c>
      <c r="H320" s="25">
        <f t="shared" si="31"/>
        <v>34.950000000000003</v>
      </c>
      <c r="I320" s="35"/>
      <c r="J320" s="44">
        <f t="shared" si="34"/>
        <v>4.194</v>
      </c>
      <c r="K320" s="36">
        <f t="shared" si="33"/>
        <v>20.97</v>
      </c>
    </row>
    <row r="321" spans="1:11">
      <c r="A321" s="38" t="s">
        <v>445</v>
      </c>
      <c r="B321" s="22" t="s">
        <v>11</v>
      </c>
      <c r="C321" s="23" t="s">
        <v>446</v>
      </c>
      <c r="D321" s="23" t="s">
        <v>71</v>
      </c>
      <c r="E321" s="43">
        <v>3</v>
      </c>
      <c r="F321" s="24" t="s">
        <v>14</v>
      </c>
      <c r="G321" s="5">
        <v>6.99</v>
      </c>
      <c r="H321" s="25">
        <f t="shared" si="31"/>
        <v>20.97</v>
      </c>
      <c r="I321" s="35"/>
      <c r="J321" s="44">
        <f t="shared" si="34"/>
        <v>4.194</v>
      </c>
      <c r="K321" s="36">
        <f t="shared" si="33"/>
        <v>12.582000000000001</v>
      </c>
    </row>
    <row r="322" spans="1:11">
      <c r="A322" s="38" t="s">
        <v>447</v>
      </c>
      <c r="B322" s="22" t="s">
        <v>18</v>
      </c>
      <c r="C322" s="23" t="s">
        <v>446</v>
      </c>
      <c r="D322" s="23" t="s">
        <v>71</v>
      </c>
      <c r="E322" s="43">
        <v>2</v>
      </c>
      <c r="F322" s="24" t="s">
        <v>14</v>
      </c>
      <c r="G322" s="5">
        <v>6.99</v>
      </c>
      <c r="H322" s="25">
        <f t="shared" si="31"/>
        <v>13.98</v>
      </c>
      <c r="I322" s="35"/>
      <c r="J322" s="44">
        <f t="shared" si="34"/>
        <v>4.194</v>
      </c>
      <c r="K322" s="36">
        <f t="shared" si="33"/>
        <v>8.3879999999999999</v>
      </c>
    </row>
    <row r="323" spans="1:11">
      <c r="A323" s="38" t="s">
        <v>448</v>
      </c>
      <c r="B323" s="22" t="s">
        <v>70</v>
      </c>
      <c r="C323" s="23" t="s">
        <v>446</v>
      </c>
      <c r="D323" s="23" t="s">
        <v>71</v>
      </c>
      <c r="E323" s="43">
        <v>3</v>
      </c>
      <c r="F323" s="24" t="s">
        <v>14</v>
      </c>
      <c r="G323" s="5">
        <v>6.99</v>
      </c>
      <c r="H323" s="25">
        <f t="shared" si="31"/>
        <v>20.97</v>
      </c>
      <c r="I323" s="35"/>
      <c r="J323" s="44">
        <f t="shared" si="34"/>
        <v>4.194</v>
      </c>
      <c r="K323" s="36">
        <f t="shared" si="33"/>
        <v>12.582000000000001</v>
      </c>
    </row>
    <row r="324" spans="1:11">
      <c r="A324" s="38" t="s">
        <v>449</v>
      </c>
      <c r="B324" s="22" t="s">
        <v>23</v>
      </c>
      <c r="C324" s="23" t="s">
        <v>446</v>
      </c>
      <c r="D324" s="23" t="s">
        <v>71</v>
      </c>
      <c r="E324" s="43">
        <v>3</v>
      </c>
      <c r="F324" s="24" t="s">
        <v>14</v>
      </c>
      <c r="G324" s="5">
        <v>6.99</v>
      </c>
      <c r="H324" s="25">
        <f t="shared" si="31"/>
        <v>20.97</v>
      </c>
      <c r="I324" s="35"/>
      <c r="J324" s="44">
        <f t="shared" si="34"/>
        <v>4.194</v>
      </c>
      <c r="K324" s="36">
        <f t="shared" si="33"/>
        <v>12.582000000000001</v>
      </c>
    </row>
    <row r="325" spans="1:11">
      <c r="A325" s="38" t="s">
        <v>450</v>
      </c>
      <c r="B325" s="22" t="s">
        <v>28</v>
      </c>
      <c r="C325" s="23" t="s">
        <v>446</v>
      </c>
      <c r="D325" s="23" t="s">
        <v>71</v>
      </c>
      <c r="E325" s="43">
        <v>2</v>
      </c>
      <c r="F325" s="24" t="s">
        <v>14</v>
      </c>
      <c r="G325" s="5">
        <v>6.99</v>
      </c>
      <c r="H325" s="25">
        <f t="shared" si="31"/>
        <v>13.98</v>
      </c>
      <c r="I325" s="35"/>
      <c r="J325" s="44">
        <f t="shared" si="34"/>
        <v>4.194</v>
      </c>
      <c r="K325" s="36">
        <f t="shared" si="33"/>
        <v>8.3879999999999999</v>
      </c>
    </row>
    <row r="326" spans="1:11">
      <c r="A326" s="38" t="s">
        <v>451</v>
      </c>
      <c r="B326" s="22" t="s">
        <v>28</v>
      </c>
      <c r="C326" s="23" t="s">
        <v>446</v>
      </c>
      <c r="D326" s="23" t="s">
        <v>85</v>
      </c>
      <c r="E326" s="43">
        <v>1</v>
      </c>
      <c r="F326" s="24" t="s">
        <v>14</v>
      </c>
      <c r="G326" s="5">
        <v>6.99</v>
      </c>
      <c r="H326" s="25">
        <f t="shared" si="31"/>
        <v>6.99</v>
      </c>
      <c r="I326" s="35"/>
      <c r="J326" s="44">
        <f t="shared" si="34"/>
        <v>4.194</v>
      </c>
      <c r="K326" s="36">
        <f t="shared" si="33"/>
        <v>4.194</v>
      </c>
    </row>
    <row r="327" spans="1:11">
      <c r="A327" s="38" t="s">
        <v>452</v>
      </c>
      <c r="B327" s="22" t="s">
        <v>140</v>
      </c>
      <c r="C327" s="23" t="s">
        <v>446</v>
      </c>
      <c r="D327" s="23" t="s">
        <v>16</v>
      </c>
      <c r="E327" s="43">
        <v>5</v>
      </c>
      <c r="F327" s="24" t="s">
        <v>14</v>
      </c>
      <c r="G327" s="5">
        <v>5.99</v>
      </c>
      <c r="H327" s="25">
        <f t="shared" si="31"/>
        <v>29.95</v>
      </c>
      <c r="I327" s="35"/>
      <c r="J327" s="44">
        <f t="shared" si="34"/>
        <v>3.5939999999999999</v>
      </c>
      <c r="K327" s="36">
        <f t="shared" si="33"/>
        <v>17.97</v>
      </c>
    </row>
    <row r="328" spans="1:11">
      <c r="A328" s="38" t="s">
        <v>453</v>
      </c>
      <c r="B328" s="22" t="s">
        <v>140</v>
      </c>
      <c r="C328" s="23" t="s">
        <v>446</v>
      </c>
      <c r="D328" s="23" t="s">
        <v>66</v>
      </c>
      <c r="E328" s="43">
        <v>3</v>
      </c>
      <c r="F328" s="24" t="s">
        <v>14</v>
      </c>
      <c r="G328" s="5">
        <v>11.99</v>
      </c>
      <c r="H328" s="25">
        <f t="shared" si="31"/>
        <v>35.97</v>
      </c>
      <c r="I328" s="35"/>
      <c r="J328" s="44">
        <f t="shared" si="34"/>
        <v>7.194</v>
      </c>
      <c r="K328" s="36">
        <f t="shared" si="33"/>
        <v>21.582000000000001</v>
      </c>
    </row>
    <row r="329" spans="1:11">
      <c r="A329" s="38" t="s">
        <v>454</v>
      </c>
      <c r="B329" s="22" t="s">
        <v>140</v>
      </c>
      <c r="C329" s="23" t="s">
        <v>446</v>
      </c>
      <c r="D329" s="23" t="s">
        <v>71</v>
      </c>
      <c r="E329" s="43">
        <v>7</v>
      </c>
      <c r="F329" s="24" t="s">
        <v>14</v>
      </c>
      <c r="G329" s="5">
        <v>7.99</v>
      </c>
      <c r="H329" s="25">
        <f t="shared" si="31"/>
        <v>55.93</v>
      </c>
      <c r="I329" s="35"/>
      <c r="J329" s="44">
        <f t="shared" si="34"/>
        <v>4.7939999999999996</v>
      </c>
      <c r="K329" s="36">
        <f t="shared" si="33"/>
        <v>33.558</v>
      </c>
    </row>
    <row r="330" spans="1:11">
      <c r="A330" s="38" t="s">
        <v>455</v>
      </c>
      <c r="B330" s="22" t="s">
        <v>33</v>
      </c>
      <c r="C330" s="23" t="s">
        <v>446</v>
      </c>
      <c r="D330" s="23" t="s">
        <v>71</v>
      </c>
      <c r="E330" s="43">
        <v>8</v>
      </c>
      <c r="F330" s="24" t="s">
        <v>14</v>
      </c>
      <c r="G330" s="5">
        <v>6.99</v>
      </c>
      <c r="H330" s="25">
        <f t="shared" si="31"/>
        <v>55.92</v>
      </c>
      <c r="I330" s="35"/>
      <c r="J330" s="44">
        <f t="shared" si="34"/>
        <v>4.194</v>
      </c>
      <c r="K330" s="36">
        <f t="shared" si="33"/>
        <v>33.552</v>
      </c>
    </row>
    <row r="331" spans="1:11">
      <c r="A331" s="38" t="s">
        <v>456</v>
      </c>
      <c r="B331" s="22" t="s">
        <v>144</v>
      </c>
      <c r="C331" s="23" t="s">
        <v>446</v>
      </c>
      <c r="D331" s="23" t="s">
        <v>71</v>
      </c>
      <c r="E331" s="43">
        <v>4</v>
      </c>
      <c r="F331" s="24" t="s">
        <v>14</v>
      </c>
      <c r="G331" s="5">
        <v>6.99</v>
      </c>
      <c r="H331" s="25">
        <f t="shared" si="31"/>
        <v>27.96</v>
      </c>
      <c r="I331" s="35"/>
      <c r="J331" s="44">
        <f t="shared" si="34"/>
        <v>4.194</v>
      </c>
      <c r="K331" s="36">
        <f t="shared" si="33"/>
        <v>16.776</v>
      </c>
    </row>
    <row r="332" spans="1:11">
      <c r="A332" s="38" t="s">
        <v>457</v>
      </c>
      <c r="B332" s="22" t="s">
        <v>94</v>
      </c>
      <c r="C332" s="23" t="s">
        <v>446</v>
      </c>
      <c r="D332" s="23" t="s">
        <v>71</v>
      </c>
      <c r="E332" s="43">
        <v>3</v>
      </c>
      <c r="F332" s="24" t="s">
        <v>14</v>
      </c>
      <c r="G332" s="5">
        <v>6.99</v>
      </c>
      <c r="H332" s="25">
        <f t="shared" si="31"/>
        <v>20.97</v>
      </c>
      <c r="I332" s="35"/>
      <c r="J332" s="44">
        <f t="shared" si="34"/>
        <v>4.194</v>
      </c>
      <c r="K332" s="36">
        <f t="shared" si="33"/>
        <v>12.582000000000001</v>
      </c>
    </row>
    <row r="333" spans="1:11">
      <c r="A333" s="38" t="s">
        <v>458</v>
      </c>
      <c r="B333" s="22" t="s">
        <v>106</v>
      </c>
      <c r="C333" s="23" t="s">
        <v>446</v>
      </c>
      <c r="D333" s="23" t="s">
        <v>71</v>
      </c>
      <c r="E333" s="43">
        <v>3</v>
      </c>
      <c r="F333" s="24" t="s">
        <v>14</v>
      </c>
      <c r="G333" s="5">
        <v>6.99</v>
      </c>
      <c r="H333" s="25">
        <f t="shared" si="31"/>
        <v>20.97</v>
      </c>
      <c r="I333" s="35"/>
      <c r="J333" s="44">
        <f t="shared" si="34"/>
        <v>4.194</v>
      </c>
      <c r="K333" s="36">
        <f t="shared" ref="K333:K357" si="35">E333*J333</f>
        <v>12.582000000000001</v>
      </c>
    </row>
    <row r="334" spans="1:11">
      <c r="A334" s="38" t="s">
        <v>459</v>
      </c>
      <c r="B334" s="22" t="s">
        <v>40</v>
      </c>
      <c r="C334" s="23" t="s">
        <v>446</v>
      </c>
      <c r="D334" s="23" t="s">
        <v>71</v>
      </c>
      <c r="E334" s="43">
        <v>2</v>
      </c>
      <c r="F334" s="24" t="s">
        <v>14</v>
      </c>
      <c r="G334" s="5">
        <v>6.99</v>
      </c>
      <c r="H334" s="25">
        <f t="shared" si="31"/>
        <v>13.98</v>
      </c>
      <c r="I334" s="35"/>
      <c r="J334" s="44">
        <f t="shared" si="34"/>
        <v>4.194</v>
      </c>
      <c r="K334" s="36">
        <f t="shared" si="35"/>
        <v>8.3879999999999999</v>
      </c>
    </row>
    <row r="335" spans="1:11">
      <c r="A335" s="38" t="s">
        <v>460</v>
      </c>
      <c r="B335" s="22" t="s">
        <v>211</v>
      </c>
      <c r="C335" s="23" t="s">
        <v>446</v>
      </c>
      <c r="D335" s="23" t="s">
        <v>71</v>
      </c>
      <c r="E335" s="43">
        <v>3</v>
      </c>
      <c r="F335" s="24" t="s">
        <v>14</v>
      </c>
      <c r="G335" s="5">
        <v>9.99</v>
      </c>
      <c r="H335" s="25">
        <f t="shared" si="31"/>
        <v>29.97</v>
      </c>
      <c r="I335" s="35"/>
      <c r="J335" s="44">
        <f t="shared" si="34"/>
        <v>5.9939999999999998</v>
      </c>
      <c r="K335" s="36">
        <f t="shared" si="35"/>
        <v>17.981999999999999</v>
      </c>
    </row>
    <row r="336" spans="1:11">
      <c r="A336" s="38" t="s">
        <v>461</v>
      </c>
      <c r="B336" s="22" t="s">
        <v>53</v>
      </c>
      <c r="C336" s="23" t="s">
        <v>446</v>
      </c>
      <c r="D336" s="23" t="s">
        <v>71</v>
      </c>
      <c r="E336" s="43">
        <v>4</v>
      </c>
      <c r="F336" s="24" t="s">
        <v>14</v>
      </c>
      <c r="G336" s="5">
        <v>6.99</v>
      </c>
      <c r="H336" s="25">
        <f t="shared" si="31"/>
        <v>27.96</v>
      </c>
      <c r="I336" s="35"/>
      <c r="J336" s="44">
        <f t="shared" si="34"/>
        <v>4.194</v>
      </c>
      <c r="K336" s="36">
        <f t="shared" si="35"/>
        <v>16.776</v>
      </c>
    </row>
    <row r="337" spans="1:11">
      <c r="A337" s="38" t="s">
        <v>462</v>
      </c>
      <c r="B337" s="22" t="s">
        <v>18</v>
      </c>
      <c r="C337" s="23" t="s">
        <v>463</v>
      </c>
      <c r="D337" s="23" t="s">
        <v>56</v>
      </c>
      <c r="E337" s="43">
        <v>2</v>
      </c>
      <c r="F337" s="24" t="s">
        <v>14</v>
      </c>
      <c r="G337" s="5">
        <v>14.99</v>
      </c>
      <c r="H337" s="25">
        <f t="shared" si="31"/>
        <v>29.98</v>
      </c>
      <c r="I337" s="35"/>
      <c r="J337" s="44">
        <f t="shared" si="34"/>
        <v>8.9939999999999998</v>
      </c>
      <c r="K337" s="36">
        <f t="shared" si="35"/>
        <v>17.988</v>
      </c>
    </row>
    <row r="338" spans="1:11">
      <c r="A338" s="38" t="s">
        <v>464</v>
      </c>
      <c r="B338" s="22" t="s">
        <v>23</v>
      </c>
      <c r="C338" s="23" t="s">
        <v>463</v>
      </c>
      <c r="D338" s="23" t="s">
        <v>56</v>
      </c>
      <c r="E338" s="43">
        <v>3</v>
      </c>
      <c r="F338" s="24" t="s">
        <v>14</v>
      </c>
      <c r="G338" s="5">
        <v>14.99</v>
      </c>
      <c r="H338" s="25">
        <f t="shared" si="31"/>
        <v>44.97</v>
      </c>
      <c r="I338" s="35"/>
      <c r="J338" s="44">
        <f t="shared" si="34"/>
        <v>8.9939999999999998</v>
      </c>
      <c r="K338" s="36">
        <f t="shared" si="35"/>
        <v>26.981999999999999</v>
      </c>
    </row>
    <row r="339" spans="1:11">
      <c r="A339" s="38" t="s">
        <v>465</v>
      </c>
      <c r="B339" s="22" t="s">
        <v>31</v>
      </c>
      <c r="C339" s="23" t="s">
        <v>463</v>
      </c>
      <c r="D339" s="23" t="s">
        <v>56</v>
      </c>
      <c r="E339" s="43">
        <v>2</v>
      </c>
      <c r="F339" s="24" t="s">
        <v>14</v>
      </c>
      <c r="G339" s="5">
        <v>19.989999999999998</v>
      </c>
      <c r="H339" s="25">
        <f t="shared" si="31"/>
        <v>39.979999999999997</v>
      </c>
      <c r="I339" s="35"/>
      <c r="J339" s="44">
        <f t="shared" si="34"/>
        <v>11.994</v>
      </c>
      <c r="K339" s="36">
        <f t="shared" si="35"/>
        <v>23.988</v>
      </c>
    </row>
    <row r="340" spans="1:11">
      <c r="A340" s="38" t="s">
        <v>466</v>
      </c>
      <c r="B340" s="22" t="s">
        <v>144</v>
      </c>
      <c r="C340" s="23" t="s">
        <v>463</v>
      </c>
      <c r="D340" s="23" t="s">
        <v>13</v>
      </c>
      <c r="E340" s="43">
        <v>3</v>
      </c>
      <c r="F340" s="24" t="s">
        <v>14</v>
      </c>
      <c r="G340" s="5">
        <v>6.99</v>
      </c>
      <c r="H340" s="25">
        <f t="shared" si="31"/>
        <v>20.97</v>
      </c>
      <c r="I340" s="35"/>
      <c r="J340" s="44">
        <f t="shared" si="34"/>
        <v>4.194</v>
      </c>
      <c r="K340" s="36">
        <f t="shared" si="35"/>
        <v>12.582000000000001</v>
      </c>
    </row>
    <row r="341" spans="1:11">
      <c r="A341" s="38" t="s">
        <v>467</v>
      </c>
      <c r="B341" s="22" t="s">
        <v>144</v>
      </c>
      <c r="C341" s="23" t="s">
        <v>463</v>
      </c>
      <c r="D341" s="23" t="s">
        <v>468</v>
      </c>
      <c r="E341" s="43">
        <v>4</v>
      </c>
      <c r="F341" s="24" t="s">
        <v>14</v>
      </c>
      <c r="G341" s="5">
        <v>9.99</v>
      </c>
      <c r="H341" s="25">
        <f t="shared" si="31"/>
        <v>39.96</v>
      </c>
      <c r="I341" s="35"/>
      <c r="J341" s="44">
        <f t="shared" si="34"/>
        <v>5.9939999999999998</v>
      </c>
      <c r="K341" s="36">
        <f t="shared" si="35"/>
        <v>23.975999999999999</v>
      </c>
    </row>
    <row r="342" spans="1:11">
      <c r="A342" s="38" t="s">
        <v>469</v>
      </c>
      <c r="B342" s="22" t="s">
        <v>144</v>
      </c>
      <c r="C342" s="23" t="s">
        <v>463</v>
      </c>
      <c r="D342" s="23" t="s">
        <v>73</v>
      </c>
      <c r="E342" s="43">
        <v>4</v>
      </c>
      <c r="F342" s="24" t="s">
        <v>14</v>
      </c>
      <c r="G342" s="5">
        <v>14.99</v>
      </c>
      <c r="H342" s="25">
        <f t="shared" si="31"/>
        <v>59.96</v>
      </c>
      <c r="I342" s="35"/>
      <c r="J342" s="44">
        <f t="shared" si="34"/>
        <v>8.9939999999999998</v>
      </c>
      <c r="K342" s="36">
        <f t="shared" si="35"/>
        <v>35.975999999999999</v>
      </c>
    </row>
    <row r="343" spans="1:11">
      <c r="A343" s="38" t="s">
        <v>470</v>
      </c>
      <c r="B343" s="22" t="s">
        <v>40</v>
      </c>
      <c r="C343" s="23" t="s">
        <v>463</v>
      </c>
      <c r="D343" s="23" t="s">
        <v>13</v>
      </c>
      <c r="E343" s="43">
        <v>3</v>
      </c>
      <c r="F343" s="24" t="s">
        <v>14</v>
      </c>
      <c r="G343" s="5">
        <v>8.99</v>
      </c>
      <c r="H343" s="25">
        <f t="shared" si="31"/>
        <v>26.97</v>
      </c>
      <c r="I343" s="35"/>
      <c r="J343" s="44">
        <f t="shared" ref="J343:J358" si="36">G343*0.6</f>
        <v>5.3940000000000001</v>
      </c>
      <c r="K343" s="36">
        <f t="shared" si="35"/>
        <v>16.181999999999999</v>
      </c>
    </row>
    <row r="344" spans="1:11">
      <c r="A344" s="38" t="s">
        <v>471</v>
      </c>
      <c r="B344" s="22" t="s">
        <v>40</v>
      </c>
      <c r="C344" s="23" t="s">
        <v>463</v>
      </c>
      <c r="D344" s="23" t="s">
        <v>71</v>
      </c>
      <c r="E344" s="43">
        <v>3</v>
      </c>
      <c r="F344" s="24" t="s">
        <v>14</v>
      </c>
      <c r="G344" s="5">
        <v>11.99</v>
      </c>
      <c r="H344" s="25">
        <f t="shared" si="31"/>
        <v>35.97</v>
      </c>
      <c r="I344" s="35"/>
      <c r="J344" s="44">
        <f t="shared" si="36"/>
        <v>7.194</v>
      </c>
      <c r="K344" s="36">
        <f t="shared" si="35"/>
        <v>21.582000000000001</v>
      </c>
    </row>
    <row r="345" spans="1:11">
      <c r="A345" s="38" t="s">
        <v>472</v>
      </c>
      <c r="B345" s="22" t="s">
        <v>40</v>
      </c>
      <c r="C345" s="23" t="s">
        <v>463</v>
      </c>
      <c r="D345" s="23" t="s">
        <v>56</v>
      </c>
      <c r="E345" s="43">
        <v>3</v>
      </c>
      <c r="F345" s="24" t="s">
        <v>14</v>
      </c>
      <c r="G345" s="5">
        <v>19.989999999999998</v>
      </c>
      <c r="H345" s="25">
        <f t="shared" si="31"/>
        <v>59.97</v>
      </c>
      <c r="I345" s="35"/>
      <c r="J345" s="44">
        <f t="shared" si="36"/>
        <v>11.994</v>
      </c>
      <c r="K345" s="36">
        <f t="shared" si="35"/>
        <v>35.981999999999999</v>
      </c>
    </row>
    <row r="346" spans="1:11">
      <c r="A346" s="38" t="s">
        <v>473</v>
      </c>
      <c r="B346" s="22" t="s">
        <v>53</v>
      </c>
      <c r="C346" s="23" t="s">
        <v>463</v>
      </c>
      <c r="D346" s="23" t="s">
        <v>13</v>
      </c>
      <c r="E346" s="43">
        <v>3</v>
      </c>
      <c r="F346" s="24" t="s">
        <v>14</v>
      </c>
      <c r="G346" s="5">
        <v>9.99</v>
      </c>
      <c r="H346" s="25">
        <f t="shared" si="31"/>
        <v>29.97</v>
      </c>
      <c r="I346" s="35"/>
      <c r="J346" s="44">
        <f t="shared" si="36"/>
        <v>5.9939999999999998</v>
      </c>
      <c r="K346" s="36">
        <f t="shared" si="35"/>
        <v>17.981999999999999</v>
      </c>
    </row>
    <row r="347" spans="1:11">
      <c r="A347" s="38" t="s">
        <v>474</v>
      </c>
      <c r="B347" s="22" t="s">
        <v>53</v>
      </c>
      <c r="C347" s="23" t="s">
        <v>463</v>
      </c>
      <c r="D347" s="23" t="s">
        <v>16</v>
      </c>
      <c r="E347" s="43">
        <v>4</v>
      </c>
      <c r="F347" s="24" t="s">
        <v>14</v>
      </c>
      <c r="G347" s="5">
        <v>14.99</v>
      </c>
      <c r="H347" s="25">
        <f t="shared" si="31"/>
        <v>59.96</v>
      </c>
      <c r="I347" s="35"/>
      <c r="J347" s="44">
        <f t="shared" si="36"/>
        <v>8.9939999999999998</v>
      </c>
      <c r="K347" s="36">
        <f t="shared" si="35"/>
        <v>35.975999999999999</v>
      </c>
    </row>
    <row r="348" spans="1:11">
      <c r="A348" s="38" t="s">
        <v>475</v>
      </c>
      <c r="B348" s="22" t="s">
        <v>53</v>
      </c>
      <c r="C348" s="23" t="s">
        <v>463</v>
      </c>
      <c r="D348" s="23" t="s">
        <v>56</v>
      </c>
      <c r="E348" s="43">
        <v>1</v>
      </c>
      <c r="F348" s="24" t="s">
        <v>14</v>
      </c>
      <c r="G348" s="5">
        <v>19.989999999999998</v>
      </c>
      <c r="H348" s="25">
        <f t="shared" si="31"/>
        <v>19.989999999999998</v>
      </c>
      <c r="I348" s="35"/>
      <c r="J348" s="44">
        <f t="shared" si="36"/>
        <v>11.994</v>
      </c>
      <c r="K348" s="36">
        <f t="shared" si="35"/>
        <v>11.994</v>
      </c>
    </row>
    <row r="349" spans="1:11">
      <c r="A349" s="38" t="s">
        <v>476</v>
      </c>
      <c r="B349" s="22" t="s">
        <v>58</v>
      </c>
      <c r="C349" s="23" t="s">
        <v>463</v>
      </c>
      <c r="D349" s="23" t="s">
        <v>56</v>
      </c>
      <c r="E349" s="43">
        <v>2</v>
      </c>
      <c r="F349" s="24" t="s">
        <v>14</v>
      </c>
      <c r="G349" s="5">
        <v>19.989999999999998</v>
      </c>
      <c r="H349" s="25">
        <f t="shared" si="31"/>
        <v>39.979999999999997</v>
      </c>
      <c r="I349" s="35"/>
      <c r="J349" s="44">
        <f t="shared" si="36"/>
        <v>11.994</v>
      </c>
      <c r="K349" s="36">
        <f t="shared" si="35"/>
        <v>23.988</v>
      </c>
    </row>
    <row r="350" spans="1:11">
      <c r="A350" s="38"/>
      <c r="B350" s="22" t="s">
        <v>477</v>
      </c>
      <c r="C350" s="23" t="s">
        <v>478</v>
      </c>
      <c r="D350" s="23" t="s">
        <v>479</v>
      </c>
      <c r="E350" s="43">
        <v>0.14199999999999999</v>
      </c>
      <c r="F350" s="24" t="s">
        <v>480</v>
      </c>
      <c r="G350" s="5">
        <v>80</v>
      </c>
      <c r="H350" s="25">
        <f t="shared" si="31"/>
        <v>11.36</v>
      </c>
      <c r="I350" s="35"/>
      <c r="J350" s="44">
        <f t="shared" si="36"/>
        <v>48</v>
      </c>
      <c r="K350" s="36">
        <f t="shared" si="35"/>
        <v>6.8159999999999998</v>
      </c>
    </row>
    <row r="351" spans="1:11">
      <c r="A351" s="38" t="s">
        <v>481</v>
      </c>
      <c r="B351" s="22" t="s">
        <v>18</v>
      </c>
      <c r="C351" s="23" t="s">
        <v>478</v>
      </c>
      <c r="D351" s="23" t="s">
        <v>482</v>
      </c>
      <c r="E351" s="43">
        <v>1.8220000000000001</v>
      </c>
      <c r="F351" s="24" t="s">
        <v>480</v>
      </c>
      <c r="G351" s="5">
        <v>70</v>
      </c>
      <c r="H351" s="25">
        <f t="shared" si="31"/>
        <v>127.54</v>
      </c>
      <c r="I351" s="35"/>
      <c r="J351" s="44">
        <f t="shared" si="36"/>
        <v>42</v>
      </c>
      <c r="K351" s="36">
        <f t="shared" si="35"/>
        <v>76.524000000000001</v>
      </c>
    </row>
    <row r="352" spans="1:11">
      <c r="A352" s="38" t="s">
        <v>483</v>
      </c>
      <c r="B352" s="22" t="s">
        <v>33</v>
      </c>
      <c r="C352" s="23" t="s">
        <v>478</v>
      </c>
      <c r="D352" s="23" t="s">
        <v>479</v>
      </c>
      <c r="E352" s="43">
        <v>1.762</v>
      </c>
      <c r="F352" s="24" t="s">
        <v>480</v>
      </c>
      <c r="G352" s="5">
        <v>70</v>
      </c>
      <c r="H352" s="25">
        <f t="shared" ref="H352:H375" si="37">E352*G352</f>
        <v>123.34</v>
      </c>
      <c r="I352" s="35"/>
      <c r="J352" s="44">
        <f t="shared" si="36"/>
        <v>42</v>
      </c>
      <c r="K352" s="36">
        <f t="shared" si="35"/>
        <v>74.004000000000005</v>
      </c>
    </row>
    <row r="353" spans="1:12">
      <c r="A353" s="38" t="s">
        <v>484</v>
      </c>
      <c r="B353" s="22" t="s">
        <v>485</v>
      </c>
      <c r="C353" s="23" t="s">
        <v>478</v>
      </c>
      <c r="D353" s="23" t="s">
        <v>479</v>
      </c>
      <c r="E353" s="43">
        <v>0.57999999999999996</v>
      </c>
      <c r="F353" s="24" t="s">
        <v>480</v>
      </c>
      <c r="G353" s="5">
        <v>80</v>
      </c>
      <c r="H353" s="25">
        <f t="shared" si="37"/>
        <v>46.4</v>
      </c>
      <c r="I353" s="35"/>
      <c r="J353" s="44">
        <f t="shared" si="36"/>
        <v>48</v>
      </c>
      <c r="K353" s="36">
        <f t="shared" si="35"/>
        <v>27.84</v>
      </c>
    </row>
    <row r="354" spans="1:12">
      <c r="A354" s="38" t="s">
        <v>486</v>
      </c>
      <c r="B354" s="22" t="s">
        <v>487</v>
      </c>
      <c r="C354" s="23" t="s">
        <v>478</v>
      </c>
      <c r="D354" s="23" t="s">
        <v>488</v>
      </c>
      <c r="E354" s="43">
        <v>0.3</v>
      </c>
      <c r="F354" s="24" t="s">
        <v>480</v>
      </c>
      <c r="G354" s="5">
        <v>60</v>
      </c>
      <c r="H354" s="25">
        <f t="shared" si="37"/>
        <v>18</v>
      </c>
      <c r="I354" s="35"/>
      <c r="J354" s="44">
        <f t="shared" si="36"/>
        <v>36</v>
      </c>
      <c r="K354" s="36">
        <f t="shared" si="35"/>
        <v>10.8</v>
      </c>
    </row>
    <row r="355" spans="1:12">
      <c r="A355" s="38" t="s">
        <v>489</v>
      </c>
      <c r="B355" s="22" t="s">
        <v>92</v>
      </c>
      <c r="C355" s="23" t="s">
        <v>478</v>
      </c>
      <c r="D355" s="23" t="s">
        <v>490</v>
      </c>
      <c r="E355" s="43">
        <v>0.4</v>
      </c>
      <c r="F355" s="24" t="s">
        <v>480</v>
      </c>
      <c r="G355" s="5">
        <v>70</v>
      </c>
      <c r="H355" s="25">
        <f>E355*G355</f>
        <v>28</v>
      </c>
      <c r="I355" s="35"/>
      <c r="J355" s="44">
        <f t="shared" si="36"/>
        <v>42</v>
      </c>
      <c r="K355" s="36">
        <f>E355*J355</f>
        <v>16.8</v>
      </c>
    </row>
    <row r="356" spans="1:12">
      <c r="A356" s="38" t="s">
        <v>491</v>
      </c>
      <c r="B356" s="22" t="s">
        <v>106</v>
      </c>
      <c r="C356" s="23" t="s">
        <v>478</v>
      </c>
      <c r="D356" s="23" t="s">
        <v>492</v>
      </c>
      <c r="E356" s="43">
        <v>1.1879999999999999</v>
      </c>
      <c r="F356" s="24" t="s">
        <v>480</v>
      </c>
      <c r="G356" s="5">
        <v>80</v>
      </c>
      <c r="H356" s="25">
        <f t="shared" si="37"/>
        <v>95.04</v>
      </c>
      <c r="I356" s="35"/>
      <c r="J356" s="44">
        <f t="shared" si="36"/>
        <v>48</v>
      </c>
      <c r="K356" s="36">
        <f t="shared" si="35"/>
        <v>57.024000000000001</v>
      </c>
    </row>
    <row r="357" spans="1:12" ht="54">
      <c r="A357" s="38" t="s">
        <v>493</v>
      </c>
      <c r="B357" s="47" t="s">
        <v>494</v>
      </c>
      <c r="C357" s="23" t="s">
        <v>478</v>
      </c>
      <c r="D357" s="23" t="s">
        <v>482</v>
      </c>
      <c r="E357" s="43">
        <v>0.59</v>
      </c>
      <c r="F357" s="24" t="s">
        <v>480</v>
      </c>
      <c r="G357" s="5">
        <v>80</v>
      </c>
      <c r="H357" s="25">
        <f t="shared" si="37"/>
        <v>47.2</v>
      </c>
      <c r="I357" s="35"/>
      <c r="J357" s="44">
        <f t="shared" si="36"/>
        <v>48</v>
      </c>
      <c r="K357" s="36">
        <f t="shared" si="35"/>
        <v>28.32</v>
      </c>
    </row>
    <row r="358" spans="1:12" ht="15">
      <c r="A358" s="38" t="s">
        <v>495</v>
      </c>
      <c r="B358" s="22" t="s">
        <v>51</v>
      </c>
      <c r="C358" s="23" t="s">
        <v>496</v>
      </c>
      <c r="D358" s="23" t="s">
        <v>497</v>
      </c>
      <c r="E358" s="23">
        <v>1.1579999999999999</v>
      </c>
      <c r="F358" s="24" t="s">
        <v>480</v>
      </c>
      <c r="G358" s="42">
        <v>60</v>
      </c>
      <c r="H358" s="25">
        <f t="shared" si="37"/>
        <v>69.48</v>
      </c>
      <c r="I358" s="35"/>
      <c r="J358" s="44">
        <f t="shared" si="36"/>
        <v>36</v>
      </c>
      <c r="K358" s="36">
        <f t="shared" ref="K358:K375" si="38">E358*J358</f>
        <v>41.688000000000002</v>
      </c>
      <c r="L358" s="37"/>
    </row>
    <row r="359" spans="1:12">
      <c r="A359" s="38" t="s">
        <v>498</v>
      </c>
      <c r="B359" s="22" t="s">
        <v>336</v>
      </c>
      <c r="C359" s="38" t="s">
        <v>499</v>
      </c>
      <c r="D359" s="23" t="s">
        <v>500</v>
      </c>
      <c r="E359" s="23">
        <v>3.09</v>
      </c>
      <c r="F359" s="24" t="s">
        <v>480</v>
      </c>
      <c r="G359" s="5">
        <v>25</v>
      </c>
      <c r="H359" s="25">
        <f t="shared" si="37"/>
        <v>77.25</v>
      </c>
      <c r="I359" s="35"/>
      <c r="J359" s="44">
        <f t="shared" ref="J359" si="39">G359*0.7</f>
        <v>17.5</v>
      </c>
      <c r="K359" s="36">
        <f t="shared" si="38"/>
        <v>54.075000000000003</v>
      </c>
    </row>
    <row r="360" spans="1:12">
      <c r="A360" s="38"/>
      <c r="B360" s="22" t="s">
        <v>501</v>
      </c>
      <c r="C360" s="38" t="s">
        <v>499</v>
      </c>
      <c r="D360" s="23" t="s">
        <v>497</v>
      </c>
      <c r="E360" s="23">
        <v>1.2090000000000001</v>
      </c>
      <c r="F360" s="24" t="s">
        <v>502</v>
      </c>
      <c r="G360" s="5">
        <v>25</v>
      </c>
      <c r="H360" s="25">
        <f t="shared" si="37"/>
        <v>30.225000000000001</v>
      </c>
      <c r="I360" s="35"/>
      <c r="J360" s="44">
        <f t="shared" ref="J360:J367" si="40">G360*0.9</f>
        <v>22.5</v>
      </c>
      <c r="K360" s="36">
        <f t="shared" si="38"/>
        <v>27.202500000000001</v>
      </c>
    </row>
    <row r="361" spans="1:12">
      <c r="A361" s="38"/>
      <c r="B361" s="22" t="s">
        <v>144</v>
      </c>
      <c r="C361" s="38" t="s">
        <v>499</v>
      </c>
      <c r="D361" s="23" t="s">
        <v>488</v>
      </c>
      <c r="E361" s="23">
        <v>0.63600000000000001</v>
      </c>
      <c r="F361" s="24" t="s">
        <v>502</v>
      </c>
      <c r="G361" s="5">
        <v>25</v>
      </c>
      <c r="H361" s="25">
        <f t="shared" si="37"/>
        <v>15.9</v>
      </c>
      <c r="I361" s="35"/>
      <c r="J361" s="44">
        <f t="shared" si="40"/>
        <v>22.5</v>
      </c>
      <c r="K361" s="36">
        <f t="shared" si="38"/>
        <v>14.31</v>
      </c>
    </row>
    <row r="362" spans="1:12">
      <c r="A362" s="38"/>
      <c r="B362" s="22" t="s">
        <v>81</v>
      </c>
      <c r="C362" s="38" t="s">
        <v>499</v>
      </c>
      <c r="D362" s="23" t="s">
        <v>503</v>
      </c>
      <c r="E362" s="23">
        <v>0.49</v>
      </c>
      <c r="F362" s="24" t="s">
        <v>502</v>
      </c>
      <c r="G362" s="5">
        <v>25</v>
      </c>
      <c r="H362" s="25">
        <f t="shared" si="37"/>
        <v>12.25</v>
      </c>
      <c r="I362" s="35"/>
      <c r="J362" s="44">
        <f t="shared" si="40"/>
        <v>22.5</v>
      </c>
      <c r="K362" s="36">
        <f t="shared" si="38"/>
        <v>11.025</v>
      </c>
    </row>
    <row r="363" spans="1:12">
      <c r="A363" s="38"/>
      <c r="B363" s="22" t="s">
        <v>140</v>
      </c>
      <c r="C363" s="38" t="s">
        <v>499</v>
      </c>
      <c r="D363" s="23" t="s">
        <v>504</v>
      </c>
      <c r="E363" s="23">
        <v>1</v>
      </c>
      <c r="F363" s="24" t="s">
        <v>502</v>
      </c>
      <c r="G363" s="5">
        <v>25</v>
      </c>
      <c r="H363" s="25">
        <f t="shared" si="37"/>
        <v>25</v>
      </c>
      <c r="I363" s="35"/>
      <c r="J363" s="44">
        <f t="shared" si="40"/>
        <v>22.5</v>
      </c>
      <c r="K363" s="36">
        <f t="shared" si="38"/>
        <v>22.5</v>
      </c>
    </row>
    <row r="364" spans="1:12">
      <c r="A364" s="21"/>
      <c r="B364" s="38" t="s">
        <v>51</v>
      </c>
      <c r="C364" s="38" t="s">
        <v>499</v>
      </c>
      <c r="D364" s="23" t="s">
        <v>503</v>
      </c>
      <c r="E364" s="23">
        <v>7.2</v>
      </c>
      <c r="F364" s="24" t="s">
        <v>502</v>
      </c>
      <c r="G364" s="5">
        <v>25</v>
      </c>
      <c r="H364" s="25">
        <f t="shared" si="37"/>
        <v>180</v>
      </c>
      <c r="I364" s="35"/>
      <c r="J364" s="44">
        <f t="shared" si="40"/>
        <v>22.5</v>
      </c>
      <c r="K364" s="36">
        <f t="shared" si="38"/>
        <v>162</v>
      </c>
    </row>
    <row r="365" spans="1:12">
      <c r="A365" s="21"/>
      <c r="B365" s="38" t="s">
        <v>11</v>
      </c>
      <c r="C365" s="38" t="s">
        <v>499</v>
      </c>
      <c r="D365" s="23" t="s">
        <v>488</v>
      </c>
      <c r="E365" s="23">
        <v>5.74</v>
      </c>
      <c r="F365" s="24" t="s">
        <v>502</v>
      </c>
      <c r="G365" s="5">
        <v>25</v>
      </c>
      <c r="H365" s="25">
        <f t="shared" si="37"/>
        <v>143.5</v>
      </c>
      <c r="I365" s="35"/>
      <c r="J365" s="44">
        <f t="shared" si="40"/>
        <v>22.5</v>
      </c>
      <c r="K365" s="36">
        <f t="shared" si="38"/>
        <v>129.15</v>
      </c>
    </row>
    <row r="366" spans="1:12">
      <c r="A366" s="21"/>
      <c r="B366" s="38" t="s">
        <v>126</v>
      </c>
      <c r="C366" s="38" t="s">
        <v>499</v>
      </c>
      <c r="D366" s="23" t="s">
        <v>503</v>
      </c>
      <c r="E366" s="23">
        <v>5.8</v>
      </c>
      <c r="F366" s="24" t="s">
        <v>502</v>
      </c>
      <c r="G366" s="5">
        <v>25</v>
      </c>
      <c r="H366" s="25">
        <f t="shared" si="37"/>
        <v>145</v>
      </c>
      <c r="I366" s="35"/>
      <c r="J366" s="44">
        <f t="shared" si="40"/>
        <v>22.5</v>
      </c>
      <c r="K366" s="36">
        <f t="shared" si="38"/>
        <v>130.5</v>
      </c>
    </row>
    <row r="367" spans="1:12">
      <c r="B367" t="s">
        <v>505</v>
      </c>
      <c r="C367" t="s">
        <v>506</v>
      </c>
      <c r="D367" s="4" t="s">
        <v>507</v>
      </c>
      <c r="E367" s="4">
        <v>1</v>
      </c>
      <c r="F367" s="4" t="s">
        <v>14</v>
      </c>
      <c r="G367" s="5">
        <f>40*0.7</f>
        <v>28</v>
      </c>
      <c r="H367" s="25">
        <f t="shared" si="37"/>
        <v>28</v>
      </c>
      <c r="I367" s="35"/>
      <c r="J367" s="44">
        <f t="shared" si="40"/>
        <v>25.2</v>
      </c>
      <c r="K367" s="36">
        <f t="shared" si="38"/>
        <v>25.2</v>
      </c>
    </row>
    <row r="368" spans="1:12">
      <c r="B368" t="s">
        <v>505</v>
      </c>
      <c r="C368" t="s">
        <v>506</v>
      </c>
      <c r="D368" s="4" t="s">
        <v>508</v>
      </c>
      <c r="E368" s="4">
        <v>1</v>
      </c>
      <c r="F368" s="4" t="s">
        <v>14</v>
      </c>
      <c r="G368" s="5">
        <f>40*0.5</f>
        <v>20</v>
      </c>
      <c r="H368" s="25">
        <f t="shared" si="37"/>
        <v>20</v>
      </c>
      <c r="I368" s="35"/>
      <c r="J368" s="44">
        <f t="shared" ref="J368:J369" si="41">G368*0.9</f>
        <v>18</v>
      </c>
      <c r="K368" s="36">
        <f t="shared" si="38"/>
        <v>18</v>
      </c>
    </row>
    <row r="369" spans="2:13">
      <c r="B369" t="s">
        <v>49</v>
      </c>
      <c r="C369" t="s">
        <v>509</v>
      </c>
      <c r="D369" s="4" t="s">
        <v>510</v>
      </c>
      <c r="E369" s="4">
        <v>1</v>
      </c>
      <c r="F369" s="4" t="s">
        <v>14</v>
      </c>
      <c r="G369" s="5">
        <f>40*1.4</f>
        <v>56</v>
      </c>
      <c r="H369" s="25">
        <f t="shared" si="37"/>
        <v>56</v>
      </c>
      <c r="I369" s="35"/>
      <c r="J369" s="44">
        <f t="shared" si="41"/>
        <v>50.4</v>
      </c>
      <c r="K369" s="36">
        <f t="shared" si="38"/>
        <v>50.4</v>
      </c>
    </row>
    <row r="370" spans="2:13">
      <c r="B370" t="s">
        <v>49</v>
      </c>
      <c r="C370" t="s">
        <v>509</v>
      </c>
      <c r="D370" s="4" t="s">
        <v>511</v>
      </c>
      <c r="E370" s="4">
        <v>2</v>
      </c>
      <c r="F370" s="4" t="s">
        <v>14</v>
      </c>
      <c r="G370" s="5">
        <f>40*2</f>
        <v>80</v>
      </c>
      <c r="H370" s="25">
        <f t="shared" si="37"/>
        <v>160</v>
      </c>
      <c r="I370" s="35"/>
      <c r="J370" s="44">
        <f t="shared" ref="J370:J375" si="42">G370*0.9</f>
        <v>72</v>
      </c>
      <c r="K370" s="36">
        <f t="shared" si="38"/>
        <v>144</v>
      </c>
    </row>
    <row r="371" spans="2:13">
      <c r="B371" t="s">
        <v>49</v>
      </c>
      <c r="C371" t="s">
        <v>509</v>
      </c>
      <c r="D371" s="4" t="s">
        <v>512</v>
      </c>
      <c r="E371" s="4">
        <v>1</v>
      </c>
      <c r="F371" s="4" t="s">
        <v>14</v>
      </c>
      <c r="G371" s="5">
        <f>40*1</f>
        <v>40</v>
      </c>
      <c r="H371" s="25">
        <f t="shared" si="37"/>
        <v>40</v>
      </c>
      <c r="I371" s="35"/>
      <c r="J371" s="44">
        <f t="shared" si="42"/>
        <v>36</v>
      </c>
      <c r="K371" s="36">
        <f t="shared" si="38"/>
        <v>36</v>
      </c>
    </row>
    <row r="372" spans="2:13">
      <c r="B372" t="s">
        <v>126</v>
      </c>
      <c r="C372" t="s">
        <v>509</v>
      </c>
      <c r="D372" s="4" t="s">
        <v>513</v>
      </c>
      <c r="E372" s="4">
        <v>4</v>
      </c>
      <c r="F372" s="4" t="s">
        <v>14</v>
      </c>
      <c r="G372" s="5">
        <f>40*0.6</f>
        <v>24</v>
      </c>
      <c r="H372" s="25">
        <f t="shared" si="37"/>
        <v>96</v>
      </c>
      <c r="I372" s="35"/>
      <c r="J372" s="44">
        <f t="shared" si="42"/>
        <v>21.6</v>
      </c>
      <c r="K372" s="36">
        <f t="shared" si="38"/>
        <v>86.4</v>
      </c>
    </row>
    <row r="373" spans="2:13">
      <c r="B373" t="s">
        <v>514</v>
      </c>
      <c r="C373" t="s">
        <v>509</v>
      </c>
      <c r="D373" s="4" t="s">
        <v>515</v>
      </c>
      <c r="E373" s="4">
        <v>1</v>
      </c>
      <c r="F373" s="4" t="s">
        <v>14</v>
      </c>
      <c r="G373" s="5">
        <f>40*1.6</f>
        <v>64</v>
      </c>
      <c r="H373" s="25">
        <f t="shared" si="37"/>
        <v>64</v>
      </c>
      <c r="I373" s="35"/>
      <c r="J373" s="44">
        <f t="shared" si="42"/>
        <v>57.6</v>
      </c>
      <c r="K373" s="36">
        <f t="shared" si="38"/>
        <v>57.6</v>
      </c>
    </row>
    <row r="374" spans="2:13">
      <c r="B374" t="s">
        <v>514</v>
      </c>
      <c r="C374" t="s">
        <v>516</v>
      </c>
      <c r="D374" s="4" t="s">
        <v>517</v>
      </c>
      <c r="E374" s="4">
        <v>1</v>
      </c>
      <c r="F374" s="4" t="s">
        <v>14</v>
      </c>
      <c r="G374" s="5">
        <f>40*1</f>
        <v>40</v>
      </c>
      <c r="H374" s="25">
        <f t="shared" si="37"/>
        <v>40</v>
      </c>
      <c r="I374" s="35"/>
      <c r="J374" s="44">
        <f t="shared" si="42"/>
        <v>36</v>
      </c>
      <c r="K374" s="36">
        <f t="shared" si="38"/>
        <v>36</v>
      </c>
    </row>
    <row r="375" spans="2:13">
      <c r="B375" t="s">
        <v>514</v>
      </c>
      <c r="C375" t="s">
        <v>509</v>
      </c>
      <c r="D375" s="4" t="s">
        <v>518</v>
      </c>
      <c r="E375" s="4">
        <v>1</v>
      </c>
      <c r="F375" s="4" t="s">
        <v>14</v>
      </c>
      <c r="G375" s="48">
        <f>40*0.5</f>
        <v>20</v>
      </c>
      <c r="H375" s="25">
        <f t="shared" si="37"/>
        <v>20</v>
      </c>
      <c r="I375" s="35"/>
      <c r="J375" s="44">
        <f t="shared" si="42"/>
        <v>18</v>
      </c>
      <c r="K375" s="36">
        <f t="shared" si="38"/>
        <v>18</v>
      </c>
    </row>
    <row r="376" spans="2:13">
      <c r="G376" s="4"/>
      <c r="I376" s="4"/>
      <c r="J376" s="4"/>
      <c r="K376" s="4" t="s">
        <v>519</v>
      </c>
    </row>
    <row r="377" spans="2:13" ht="18.75">
      <c r="F377" s="4"/>
      <c r="G377" s="4"/>
      <c r="H377" s="49">
        <f>SUM(H2:H376)</f>
        <v>13423.764999999941</v>
      </c>
      <c r="I377" s="4"/>
      <c r="J377" s="4"/>
      <c r="K377" s="4"/>
      <c r="L377" s="50" t="s">
        <v>520</v>
      </c>
    </row>
    <row r="378" spans="2:13" ht="14.25">
      <c r="G378" s="4"/>
      <c r="I378" s="4"/>
      <c r="J378" s="51"/>
      <c r="K378" s="52">
        <f>SUM(K2:K377)</f>
        <v>8685.9735000000019</v>
      </c>
      <c r="L378" s="53" t="s">
        <v>521</v>
      </c>
      <c r="M378" s="54"/>
    </row>
    <row r="379" spans="2:13">
      <c r="G379" s="4"/>
      <c r="I379" s="4"/>
      <c r="J379" s="4"/>
      <c r="K379" s="4"/>
    </row>
    <row r="380" spans="2:13" ht="14.25">
      <c r="G380" s="4"/>
      <c r="I380" s="4"/>
      <c r="J380" s="4"/>
      <c r="K380" s="55">
        <f>H377*0.55</f>
        <v>7383.070749999968</v>
      </c>
      <c r="L380" s="56" t="s">
        <v>522</v>
      </c>
      <c r="M380" s="57"/>
    </row>
    <row r="381" spans="2:13">
      <c r="G381" s="4"/>
      <c r="I381" s="4"/>
      <c r="J381" s="4"/>
      <c r="K381" s="4"/>
      <c r="L381" s="4"/>
      <c r="M381" s="4"/>
    </row>
    <row r="382" spans="2:13" ht="14.25">
      <c r="G382" s="4"/>
      <c r="I382" s="4"/>
      <c r="J382" s="4"/>
      <c r="K382" s="58">
        <f>H377*0.5</f>
        <v>6711.8824999999706</v>
      </c>
      <c r="L382" s="59" t="s">
        <v>523</v>
      </c>
      <c r="M382" s="60"/>
    </row>
    <row r="383" spans="2:13">
      <c r="G383" s="4"/>
      <c r="I383" s="4"/>
      <c r="J383" s="4"/>
      <c r="K383" s="4"/>
    </row>
    <row r="384" spans="2:13">
      <c r="G384" s="4"/>
      <c r="I384" s="4"/>
      <c r="J384" s="4"/>
      <c r="K384" s="4"/>
    </row>
    <row r="385" spans="7:11">
      <c r="G385" s="4"/>
      <c r="I385" s="4"/>
      <c r="J385" s="4"/>
      <c r="K385" s="4"/>
    </row>
    <row r="386" spans="7:11">
      <c r="G386" s="4"/>
      <c r="I386" s="4"/>
      <c r="J386" s="4"/>
      <c r="K386" s="4"/>
    </row>
    <row r="387" spans="7:11">
      <c r="G387" s="4"/>
      <c r="I387" s="4"/>
      <c r="J387" s="4"/>
      <c r="K387" s="4"/>
    </row>
    <row r="388" spans="7:11">
      <c r="G388" s="4"/>
      <c r="I388" s="4"/>
      <c r="J388" s="4"/>
      <c r="K388" s="4"/>
    </row>
    <row r="389" spans="7:11">
      <c r="G389" s="4"/>
      <c r="I389" s="4"/>
      <c r="J389" s="4"/>
      <c r="K389" s="4"/>
    </row>
    <row r="390" spans="7:11">
      <c r="G390" s="4"/>
      <c r="I390" s="4"/>
      <c r="J390" s="4"/>
      <c r="K390" s="4"/>
    </row>
    <row r="391" spans="7:11">
      <c r="G391" s="4"/>
      <c r="I391" s="4"/>
      <c r="J391" s="4"/>
      <c r="K391" s="4"/>
    </row>
    <row r="392" spans="7:11">
      <c r="G392" s="4"/>
      <c r="I392" s="4"/>
      <c r="J392" s="4"/>
      <c r="K392" s="4"/>
    </row>
    <row r="393" spans="7:11">
      <c r="G393" s="4"/>
      <c r="I393" s="4"/>
      <c r="J393" s="4"/>
      <c r="K393" s="4"/>
    </row>
    <row r="394" spans="7:11">
      <c r="G394" s="4"/>
      <c r="I394" s="4"/>
      <c r="J394" s="4"/>
      <c r="K394" s="4"/>
    </row>
    <row r="395" spans="7:11">
      <c r="G395" s="4"/>
      <c r="I395" s="4"/>
      <c r="J395" s="4"/>
      <c r="K395" s="4"/>
    </row>
    <row r="396" spans="7:11">
      <c r="G396" s="4"/>
      <c r="I396" s="4"/>
      <c r="J396" s="4"/>
      <c r="K396" s="4"/>
    </row>
    <row r="397" spans="7:11">
      <c r="G397" s="4"/>
      <c r="I397" s="4"/>
      <c r="J397" s="4"/>
      <c r="K397" s="4"/>
    </row>
    <row r="398" spans="7:11">
      <c r="G398" s="4"/>
      <c r="I398" s="4"/>
      <c r="J398" s="4"/>
      <c r="K398" s="4"/>
    </row>
    <row r="399" spans="7:11">
      <c r="G399" s="4"/>
      <c r="I399" s="4"/>
      <c r="J399" s="4"/>
      <c r="K399" s="4"/>
    </row>
    <row r="400" spans="7:11">
      <c r="G400" s="4"/>
      <c r="I400" s="4"/>
      <c r="J400" s="4"/>
      <c r="K400" s="4"/>
    </row>
    <row r="401" spans="7:11">
      <c r="G401" s="4"/>
      <c r="I401" s="4"/>
      <c r="J401" s="4"/>
      <c r="K401" s="4"/>
    </row>
    <row r="402" spans="7:11">
      <c r="G402" s="4"/>
      <c r="I402" s="4"/>
      <c r="J402" s="4"/>
      <c r="K402" s="4"/>
    </row>
    <row r="403" spans="7:11">
      <c r="G403" s="4"/>
      <c r="I403" s="4"/>
      <c r="J403" s="4"/>
      <c r="K403" s="4"/>
    </row>
    <row r="404" spans="7:11">
      <c r="G404" s="4"/>
      <c r="I404" s="4"/>
      <c r="J404" s="4"/>
      <c r="K404" s="4"/>
    </row>
    <row r="405" spans="7:11">
      <c r="G405" s="4"/>
      <c r="I405" s="4"/>
      <c r="J405" s="4"/>
      <c r="K405" s="4"/>
    </row>
    <row r="406" spans="7:11">
      <c r="G406" s="18"/>
      <c r="I406" s="4"/>
      <c r="J406" s="4"/>
      <c r="K406" s="4"/>
    </row>
    <row r="407" spans="7:11">
      <c r="G407" s="23"/>
      <c r="I407" s="4"/>
      <c r="J407" s="4"/>
      <c r="K407" s="4"/>
    </row>
    <row r="408" spans="7:11">
      <c r="G408" s="23"/>
      <c r="I408" s="4"/>
      <c r="J408" s="4"/>
      <c r="K408" s="4"/>
    </row>
    <row r="409" spans="7:11">
      <c r="G409" s="23"/>
      <c r="I409" s="4"/>
      <c r="J409" s="4"/>
      <c r="K409" s="4"/>
    </row>
    <row r="410" spans="7:11">
      <c r="G410" s="23"/>
      <c r="I410" s="4"/>
      <c r="J410" s="4"/>
      <c r="K410" s="4"/>
    </row>
    <row r="411" spans="7:11">
      <c r="G411" s="23"/>
      <c r="I411" s="4"/>
      <c r="J411" s="4"/>
      <c r="K411" s="4"/>
    </row>
    <row r="412" spans="7:11">
      <c r="G412" s="23"/>
      <c r="I412" s="4"/>
      <c r="J412" s="4"/>
      <c r="K412" s="4"/>
    </row>
    <row r="413" spans="7:11">
      <c r="G413" s="23"/>
      <c r="I413" s="4"/>
      <c r="J413" s="4"/>
      <c r="K413" s="4"/>
    </row>
    <row r="414" spans="7:11">
      <c r="G414" s="23"/>
      <c r="I414" s="4"/>
      <c r="J414" s="4"/>
      <c r="K414" s="4"/>
    </row>
    <row r="415" spans="7:11">
      <c r="G415" s="23"/>
      <c r="I415" s="4"/>
      <c r="J415" s="4"/>
      <c r="K415" s="4"/>
    </row>
    <row r="416" spans="7:11">
      <c r="G416" s="23"/>
      <c r="I416" s="4"/>
      <c r="J416" s="4"/>
      <c r="K416" s="4"/>
    </row>
    <row r="417" spans="7:11">
      <c r="G417" s="23"/>
      <c r="I417" s="4"/>
      <c r="J417" s="4"/>
      <c r="K417" s="4"/>
    </row>
    <row r="418" spans="7:11">
      <c r="G418" s="23"/>
      <c r="I418" s="4"/>
      <c r="J418" s="4"/>
      <c r="K418" s="4"/>
    </row>
    <row r="419" spans="7:11">
      <c r="G419" s="23"/>
      <c r="I419" s="4"/>
      <c r="J419" s="4"/>
      <c r="K419" s="4"/>
    </row>
    <row r="420" spans="7:11">
      <c r="G420" s="23"/>
      <c r="I420" s="4"/>
      <c r="J420" s="4"/>
      <c r="K420" s="4"/>
    </row>
    <row r="421" spans="7:11">
      <c r="G421" s="23"/>
      <c r="I421" s="4"/>
      <c r="J421" s="4"/>
      <c r="K421" s="4"/>
    </row>
    <row r="422" spans="7:11">
      <c r="G422" s="23"/>
      <c r="I422" s="4"/>
      <c r="J422" s="4"/>
      <c r="K422" s="4"/>
    </row>
    <row r="423" spans="7:11">
      <c r="G423" s="23"/>
      <c r="I423" s="4"/>
      <c r="J423" s="4"/>
      <c r="K423" s="4"/>
    </row>
    <row r="424" spans="7:11">
      <c r="G424" s="23"/>
      <c r="I424" s="4"/>
      <c r="J424" s="4"/>
      <c r="K424" s="4"/>
    </row>
    <row r="425" spans="7:11">
      <c r="G425" s="23"/>
      <c r="I425" s="4"/>
      <c r="J425" s="4"/>
      <c r="K425" s="4"/>
    </row>
    <row r="426" spans="7:11">
      <c r="G426" s="23"/>
      <c r="I426" s="4"/>
      <c r="J426" s="4"/>
      <c r="K426" s="4"/>
    </row>
    <row r="427" spans="7:11">
      <c r="G427" s="23"/>
      <c r="I427" s="4"/>
      <c r="J427" s="4"/>
      <c r="K427" s="4"/>
    </row>
    <row r="428" spans="7:11">
      <c r="G428" s="23"/>
      <c r="I428" s="4"/>
      <c r="J428" s="4"/>
      <c r="K428" s="4"/>
    </row>
    <row r="429" spans="7:11">
      <c r="G429" s="23"/>
      <c r="I429" s="4"/>
      <c r="J429" s="4"/>
      <c r="K429" s="4"/>
    </row>
    <row r="430" spans="7:11">
      <c r="G430" s="23"/>
      <c r="I430" s="4"/>
      <c r="J430" s="4"/>
      <c r="K430" s="4"/>
    </row>
    <row r="431" spans="7:11">
      <c r="G431" s="23"/>
      <c r="I431" s="4"/>
      <c r="J431" s="4"/>
      <c r="K431" s="4"/>
    </row>
    <row r="432" spans="7:11">
      <c r="G432" s="23"/>
      <c r="I432" s="4"/>
      <c r="J432" s="4"/>
      <c r="K432" s="4"/>
    </row>
    <row r="433" spans="7:11">
      <c r="G433" s="23"/>
      <c r="I433" s="4"/>
      <c r="J433" s="4"/>
      <c r="K433" s="4"/>
    </row>
    <row r="434" spans="7:11">
      <c r="G434" s="23"/>
      <c r="I434" s="4"/>
      <c r="J434" s="4"/>
      <c r="K434" s="4"/>
    </row>
    <row r="435" spans="7:11">
      <c r="G435" s="23"/>
      <c r="I435" s="4"/>
      <c r="J435" s="4"/>
      <c r="K435" s="4"/>
    </row>
    <row r="436" spans="7:11">
      <c r="G436" s="23"/>
      <c r="I436" s="4"/>
      <c r="J436" s="4"/>
      <c r="K436" s="4"/>
    </row>
    <row r="437" spans="7:11">
      <c r="G437" s="23"/>
      <c r="I437" s="4"/>
      <c r="J437" s="4"/>
      <c r="K437" s="4"/>
    </row>
    <row r="438" spans="7:11">
      <c r="G438" s="23"/>
      <c r="I438" s="4"/>
      <c r="J438" s="4"/>
      <c r="K438" s="4"/>
    </row>
    <row r="439" spans="7:11">
      <c r="G439" s="23"/>
      <c r="I439" s="4"/>
      <c r="J439" s="4"/>
      <c r="K439" s="4"/>
    </row>
    <row r="440" spans="7:11">
      <c r="G440" s="23"/>
      <c r="I440" s="4"/>
      <c r="J440" s="4"/>
      <c r="K440" s="4"/>
    </row>
    <row r="441" spans="7:11">
      <c r="G441" s="23"/>
      <c r="I441" s="4"/>
      <c r="J441" s="4"/>
      <c r="K441" s="4"/>
    </row>
    <row r="442" spans="7:11">
      <c r="G442" s="23"/>
      <c r="I442" s="4"/>
      <c r="J442" s="4"/>
      <c r="K442" s="4"/>
    </row>
    <row r="443" spans="7:11">
      <c r="G443" s="23"/>
      <c r="I443" s="4"/>
      <c r="J443" s="4"/>
      <c r="K443" s="4"/>
    </row>
    <row r="444" spans="7:11">
      <c r="G444" s="23"/>
      <c r="I444" s="4"/>
      <c r="J444" s="4"/>
      <c r="K444" s="4"/>
    </row>
    <row r="445" spans="7:11">
      <c r="G445" s="23"/>
      <c r="I445" s="4"/>
      <c r="J445" s="4"/>
      <c r="K445" s="4"/>
    </row>
    <row r="446" spans="7:11">
      <c r="G446" s="23"/>
      <c r="I446" s="4"/>
      <c r="J446" s="4"/>
      <c r="K446" s="4"/>
    </row>
    <row r="447" spans="7:11">
      <c r="G447" s="23"/>
      <c r="I447" s="4"/>
      <c r="J447" s="4"/>
      <c r="K447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b510c5-f7d8-4204-ae4c-e1e4c85ce33c">
      <Terms xmlns="http://schemas.microsoft.com/office/infopath/2007/PartnerControls"/>
    </lcf76f155ced4ddcb4097134ff3c332f>
    <TaxCatchAll xmlns="f8398524-9b1c-4171-a549-0941b83fe7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A8C4191A03C043A7B19AC7B50086EE" ma:contentTypeVersion="15" ma:contentTypeDescription="Crear nuevo documento." ma:contentTypeScope="" ma:versionID="a97467fc6f4a41886b2ba1b5e95e5478">
  <xsd:schema xmlns:xsd="http://www.w3.org/2001/XMLSchema" xmlns:xs="http://www.w3.org/2001/XMLSchema" xmlns:p="http://schemas.microsoft.com/office/2006/metadata/properties" xmlns:ns2="f8398524-9b1c-4171-a549-0941b83fe7dd" xmlns:ns3="46b510c5-f7d8-4204-ae4c-e1e4c85ce33c" targetNamespace="http://schemas.microsoft.com/office/2006/metadata/properties" ma:root="true" ma:fieldsID="f5e76351663a4831ee19e2e123cb930a" ns2:_="" ns3:_="">
    <xsd:import namespace="f8398524-9b1c-4171-a549-0941b83fe7dd"/>
    <xsd:import namespace="46b510c5-f7d8-4204-ae4c-e1e4c85ce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98524-9b1c-4171-a549-0941b83fe7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457b1fe-2b05-4285-a406-f6a6ec26f5de}" ma:internalName="TaxCatchAll" ma:showField="CatchAllData" ma:web="f8398524-9b1c-4171-a549-0941b83fe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10c5-f7d8-4204-ae4c-e1e4c85ce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ea4b4280-0d96-4f11-9d1e-298e8e0d5c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88D370-E6CD-4DA1-84D6-B99E07C7A7ED}">
  <ds:schemaRefs/>
</ds:datastoreItem>
</file>

<file path=customXml/itemProps2.xml><?xml version="1.0" encoding="utf-8"?>
<ds:datastoreItem xmlns:ds="http://schemas.openxmlformats.org/officeDocument/2006/customXml" ds:itemID="{CC53294F-5DDF-49DB-903C-FDB0AC770E2E}">
  <ds:schemaRefs/>
</ds:datastoreItem>
</file>

<file path=customXml/itemProps3.xml><?xml version="1.0" encoding="utf-8"?>
<ds:datastoreItem xmlns:ds="http://schemas.openxmlformats.org/officeDocument/2006/customXml" ds:itemID="{99B60443-EF24-43D8-944B-89FE441453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clearance sale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Austermühle</dc:creator>
  <cp:lastModifiedBy>Stefan Austermühle</cp:lastModifiedBy>
  <cp:lastPrinted>2025-03-27T21:13:00Z</cp:lastPrinted>
  <dcterms:created xsi:type="dcterms:W3CDTF">2024-09-26T13:53:00Z</dcterms:created>
  <dcterms:modified xsi:type="dcterms:W3CDTF">2026-03-21T13:36:20Z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0x010100B6A8C4191A03C043A7B19AC7B50086EE</vt:lpwstr>
  </property>
  <property fmtid="{D5CDD505-2E9C-101B-9397-08002B2CF9AE}" pid="3" name="MediaServiceImageTags">
    <vt:lpwstr/>
  </property>
  <property fmtid="{D5CDD505-2E9C-101B-9397-08002B2CF9AE}" pid="4" name="ICV">
    <vt:lpwstr>F1788ED024A845A8805DCC035A4D13B4_12</vt:lpwstr>
  </property>
  <property fmtid="{D5CDD505-2E9C-101B-9397-08002B2CF9AE}" pid="5" name="KSOProductBuildVer">
    <vt:lpwstr>2058-12.2.0.23196</vt:lpwstr>
  </property>
</Properties>
</file>